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an" sheetId="1" state="visible" r:id="rId1"/>
    <sheet xmlns:r="http://schemas.openxmlformats.org/officeDocument/2006/relationships" name="Compte à rebours" sheetId="2" state="visible" r:id="rId2"/>
    <sheet xmlns:r="http://schemas.openxmlformats.org/officeDocument/2006/relationships" name="Mode d'emplo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#,##0 &quot;€/m²&quot;"/>
    <numFmt numFmtId="166" formatCode="#,##0 &quot;€&quot;"/>
    <numFmt numFmtId="167" formatCode="0.0"/>
  </numFmts>
  <fonts count="5">
    <font>
      <name val="Calibri"/>
      <family val="2"/>
      <color theme="1"/>
      <sz val="11"/>
      <scheme val="minor"/>
    </font>
    <font>
      <name val="Calibri"/>
      <b val="1"/>
      <color rgb="001A1A1A"/>
      <sz val="15"/>
    </font>
    <font>
      <name val="Calibri"/>
      <i val="1"/>
      <color rgb="00595959"/>
      <sz val="9"/>
    </font>
    <font>
      <name val="Calibri"/>
      <b val="1"/>
      <color rgb="001A1A1A"/>
      <sz val="11"/>
    </font>
    <font>
      <name val="Calibri"/>
      <color rgb="001A1A1A"/>
      <sz val="11"/>
    </font>
  </fonts>
  <fills count="4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EDEDED"/>
      </patternFill>
    </fill>
  </fills>
  <borders count="5">
    <border>
      <left/>
      <right/>
      <top/>
      <bottom/>
      <diagonal/>
    </border>
    <border>
      <bottom style="thin">
        <color rgb="007F7F7F"/>
      </bottom>
    </border>
    <border>
      <left style="thin">
        <color rgb="007F7F7F"/>
      </left>
      <right style="thin">
        <color rgb="007F7F7F"/>
      </right>
      <top style="thin">
        <color rgb="007F7F7F"/>
      </top>
      <bottom style="thin">
        <color rgb="007F7F7F"/>
      </bottom>
    </border>
    <border>
      <top style="thin">
        <color rgb="007F7F7F"/>
      </top>
    </border>
    <border>
      <top style="medium">
        <color rgb="001A1A1A"/>
      </top>
      <bottom style="medium">
        <color rgb="001A1A1A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164" fontId="4" fillId="3" borderId="2" pivotButton="0" quotePrefix="0" xfId="0"/>
    <xf numFmtId="0" fontId="2" fillId="0" borderId="0" applyAlignment="1" pivotButton="0" quotePrefix="0" xfId="0">
      <alignment vertical="center" wrapText="1"/>
    </xf>
    <xf numFmtId="3" fontId="4" fillId="3" borderId="2" pivotButton="0" quotePrefix="0" xfId="0"/>
    <xf numFmtId="165" fontId="4" fillId="3" borderId="2" pivotButton="0" quotePrefix="0" xfId="0"/>
    <xf numFmtId="166" fontId="4" fillId="0" borderId="0" pivotButton="0" quotePrefix="0" xfId="0"/>
    <xf numFmtId="166" fontId="4" fillId="3" borderId="2" pivotButton="0" quotePrefix="0" xfId="0"/>
    <xf numFmtId="0" fontId="3" fillId="0" borderId="0" pivotButton="0" quotePrefix="0" xfId="0"/>
    <xf numFmtId="166" fontId="3" fillId="0" borderId="0" pivotButton="0" quotePrefix="0" xfId="0"/>
    <xf numFmtId="0" fontId="3" fillId="0" borderId="3" pivotButton="0" quotePrefix="0" xfId="0"/>
    <xf numFmtId="0" fontId="0" fillId="0" borderId="3" pivotButton="0" quotePrefix="0" xfId="0"/>
    <xf numFmtId="166" fontId="3" fillId="0" borderId="3" pivotButton="0" quotePrefix="0" xfId="0"/>
    <xf numFmtId="167" fontId="4" fillId="3" borderId="2" pivotButton="0" quotePrefix="0" xfId="0"/>
    <xf numFmtId="0" fontId="3" fillId="0" borderId="4" pivotButton="0" quotePrefix="0" xfId="0"/>
    <xf numFmtId="0" fontId="0" fillId="0" borderId="4" pivotButton="0" quotePrefix="0" xfId="0"/>
    <xf numFmtId="166" fontId="3" fillId="0" borderId="4" pivotButton="0" quotePrefix="0" xfId="0"/>
    <xf numFmtId="164" fontId="3" fillId="0" borderId="0" pivotButton="0" quotePrefix="0" xfId="0"/>
    <xf numFmtId="164" fontId="4" fillId="0" borderId="0" pivotButton="0" quotePrefix="0" xfId="0"/>
    <xf numFmtId="2" fontId="4" fillId="0" borderId="0" pivotButton="0" quotePrefix="0" xfId="0"/>
    <xf numFmtId="165" fontId="3" fillId="0" borderId="0" pivotButton="0" quotePrefix="0" xfId="0"/>
    <xf numFmtId="165" fontId="4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7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6" customWidth="1" min="2" max="2"/>
    <col width="18" customWidth="1" min="3" max="3"/>
    <col width="60" customWidth="1" min="4" max="4"/>
  </cols>
  <sheetData>
    <row r="1">
      <c r="A1" s="1" t="inlineStr">
        <is>
          <t>Bilan promoteur (bilan d'opération)</t>
        </is>
      </c>
    </row>
    <row r="2" ht="30" customHeight="1">
      <c r="A2" s="2" t="inlineStr">
        <is>
          <t>Cellules grises = hypothèses à saisir. Les valeurs pré-remplies sont celles de l'exemple hypothétique de l'article La Fabrique du Net, pas des moyennes du marché. Montants des dépenses en euros hors taxes.</t>
        </is>
      </c>
    </row>
    <row r="4">
      <c r="A4" s="3" t="inlineStr">
        <is>
          <t>Poste</t>
        </is>
      </c>
      <c r="B4" s="3" t="inlineStr">
        <is>
          <t>Hypothèse</t>
        </is>
      </c>
      <c r="C4" s="3" t="inlineStr">
        <is>
          <t>Montant</t>
        </is>
      </c>
      <c r="D4" s="3" t="inlineStr">
        <is>
          <t>Note</t>
        </is>
      </c>
    </row>
    <row r="5">
      <c r="A5" s="4" t="inlineStr">
        <is>
          <t>Paramètre</t>
        </is>
      </c>
      <c r="B5" s="5" t="n"/>
      <c r="C5" s="5" t="n"/>
      <c r="D5" s="5" t="n"/>
    </row>
    <row r="6">
      <c r="A6" s="6" t="inlineStr">
        <is>
          <t>Taux de TVA appliqué aux ventes</t>
        </is>
      </c>
      <c r="B6" s="7" t="n">
        <v>0.2</v>
      </c>
      <c r="D6" s="8" t="inlineStr">
        <is>
          <t>20 % pour du logement libre ; des taux réduits existent (VEFA sociale, accession aidée).</t>
        </is>
      </c>
    </row>
    <row r="8">
      <c r="A8" s="4" t="inlineStr">
        <is>
          <t>Recettes</t>
        </is>
      </c>
      <c r="B8" s="5" t="n"/>
      <c r="C8" s="5" t="n"/>
      <c r="D8" s="5" t="n"/>
    </row>
    <row r="9">
      <c r="A9" s="6" t="inlineStr">
        <is>
          <t>Logements : surface habitable vendue (m² SHAB)</t>
        </is>
      </c>
      <c r="B9" s="9" t="n">
        <v>1100</v>
      </c>
    </row>
    <row r="10">
      <c r="A10" s="6" t="inlineStr">
        <is>
          <t>Logements : prix de vente moyen TTC au m² habitable</t>
        </is>
      </c>
      <c r="B10" s="10" t="n">
        <v>4200</v>
      </c>
    </row>
    <row r="11">
      <c r="A11" s="6" t="inlineStr">
        <is>
          <t>Chiffre d'affaires logements TTC</t>
        </is>
      </c>
      <c r="C11" s="11">
        <f>B9*B10</f>
        <v/>
      </c>
    </row>
    <row r="12">
      <c r="A12" s="6" t="inlineStr">
        <is>
          <t>Stationnement : nombre de places vendues</t>
        </is>
      </c>
      <c r="B12" s="9" t="n">
        <v>15</v>
      </c>
    </row>
    <row r="13">
      <c r="A13" s="6" t="inlineStr">
        <is>
          <t>Stationnement : prix de vente TTC par place</t>
        </is>
      </c>
      <c r="B13" s="12" t="n">
        <v>12000</v>
      </c>
    </row>
    <row r="14">
      <c r="A14" s="6" t="inlineStr">
        <is>
          <t>Chiffre d'affaires stationnement TTC</t>
        </is>
      </c>
      <c r="C14" s="11">
        <f>B12*B13</f>
        <v/>
      </c>
    </row>
    <row r="15">
      <c r="A15" s="13" t="inlineStr">
        <is>
          <t>Chiffre d'affaires TTC</t>
        </is>
      </c>
      <c r="C15" s="14">
        <f>C11+C14</f>
        <v/>
      </c>
    </row>
    <row r="16">
      <c r="A16" s="6" t="inlineStr">
        <is>
          <t>TVA collectée sur les ventes</t>
        </is>
      </c>
      <c r="C16" s="11">
        <f>C15-C17</f>
        <v/>
      </c>
      <c r="D16" s="8" t="inlineStr">
        <is>
          <t>Reversée au Trésor, après imputation de la TVA payée sur les dépenses.</t>
        </is>
      </c>
    </row>
    <row r="17">
      <c r="A17" s="15" t="inlineStr">
        <is>
          <t>Chiffre d'affaires HT</t>
        </is>
      </c>
      <c r="B17" s="16" t="n"/>
      <c r="C17" s="17">
        <f>C15/(1+B6)</f>
        <v/>
      </c>
      <c r="D17" s="8" t="inlineStr">
        <is>
          <t>Prix TTC divisé par (1 + taux de TVA) : c'est la base du bilan.</t>
        </is>
      </c>
    </row>
    <row r="19">
      <c r="A19" s="4" t="inlineStr">
        <is>
          <t>Dépenses HT : charge foncière</t>
        </is>
      </c>
      <c r="B19" s="5" t="n"/>
      <c r="C19" s="5" t="n"/>
      <c r="D19" s="5" t="n"/>
    </row>
    <row r="20">
      <c r="A20" s="6" t="inlineStr">
        <is>
          <t>Prix d'acquisition du terrain</t>
        </is>
      </c>
      <c r="C20" s="12" t="n">
        <v>550000</v>
      </c>
      <c r="D20" s="8" t="inlineStr">
        <is>
          <t>Dans l'exemple : le prix demandé par le vendeur.</t>
        </is>
      </c>
    </row>
    <row r="21">
      <c r="A21" s="6" t="inlineStr">
        <is>
          <t>Frais d'acquisition (notaire, droits)</t>
        </is>
      </c>
      <c r="C21" s="12" t="n">
        <v>12000</v>
      </c>
      <c r="D21" s="8" t="inlineStr">
        <is>
          <t>Montant supposé, à faire chiffrer par le notaire.</t>
        </is>
      </c>
    </row>
    <row r="22">
      <c r="A22" s="6" t="inlineStr">
        <is>
          <t>Démolition, dépollution, mise en état du terrain</t>
        </is>
      </c>
      <c r="C22" s="12" t="n">
        <v>38000</v>
      </c>
    </row>
    <row r="23">
      <c r="A23" s="15" t="inlineStr">
        <is>
          <t>Total charge foncière</t>
        </is>
      </c>
      <c r="B23" s="16" t="n"/>
      <c r="C23" s="17">
        <f>SUM(C20:C22)</f>
        <v/>
      </c>
    </row>
    <row r="25">
      <c r="A25" s="4" t="inlineStr">
        <is>
          <t>Dépenses HT : travaux</t>
        </is>
      </c>
      <c r="B25" s="5" t="n"/>
      <c r="C25" s="5" t="n"/>
      <c r="D25" s="5" t="n"/>
    </row>
    <row r="26">
      <c r="A26" s="6" t="inlineStr">
        <is>
          <t>Surface de plancher construite (m² SDP)</t>
        </is>
      </c>
      <c r="B26" s="9" t="n">
        <v>1250</v>
      </c>
    </row>
    <row r="27">
      <c r="A27" s="6" t="inlineStr">
        <is>
          <t>Coût de construction HT au m² de surface de plancher</t>
        </is>
      </c>
      <c r="B27" s="10" t="n">
        <v>1650</v>
      </c>
    </row>
    <row r="28">
      <c r="A28" s="6" t="inlineStr">
        <is>
          <t>Construction</t>
        </is>
      </c>
      <c r="C28" s="11">
        <f>B26*B27</f>
        <v/>
      </c>
    </row>
    <row r="29">
      <c r="A29" s="6" t="inlineStr">
        <is>
          <t>Voirie, réseaux et raccordements (VRD)</t>
        </is>
      </c>
      <c r="C29" s="12" t="n">
        <v>87500</v>
      </c>
    </row>
    <row r="30">
      <c r="A30" s="6" t="inlineStr">
        <is>
          <t>Aléas et imprévus, en % de la construction et des VRD</t>
        </is>
      </c>
      <c r="B30" s="7" t="n">
        <v>0.03</v>
      </c>
      <c r="C30" s="11">
        <f>B30*(C28+C29)</f>
        <v/>
      </c>
    </row>
    <row r="31">
      <c r="A31" s="15" t="inlineStr">
        <is>
          <t>Total travaux</t>
        </is>
      </c>
      <c r="B31" s="16" t="n"/>
      <c r="C31" s="17">
        <f>SUM(C28:C30)</f>
        <v/>
      </c>
    </row>
    <row r="33">
      <c r="A33" s="4" t="inlineStr">
        <is>
          <t>Dépenses HT : honoraires et frais, en % du chiffre d'affaires TTC</t>
        </is>
      </c>
      <c r="B33" s="5" t="n"/>
      <c r="C33" s="5" t="n"/>
      <c r="D33" s="5" t="n"/>
    </row>
    <row r="34">
      <c r="A34" s="6" t="inlineStr">
        <is>
          <t>Honoraires techniques</t>
        </is>
      </c>
      <c r="B34" s="7" t="n">
        <v>0.05</v>
      </c>
      <c r="C34" s="11">
        <f>B34*$C$15</f>
        <v/>
      </c>
      <c r="D34" s="8" t="inlineStr">
        <is>
          <t>Architecte, bureaux d'études, géomètre, contrôle technique, coordination.</t>
        </is>
      </c>
    </row>
    <row r="35">
      <c r="A35" s="6" t="inlineStr">
        <is>
          <t>Honoraires de maîtrise d'ouvrage (rémunération du montage)</t>
        </is>
      </c>
      <c r="B35" s="7" t="n">
        <v>0.05</v>
      </c>
      <c r="C35" s="11">
        <f>B35*$C$15</f>
        <v/>
      </c>
    </row>
    <row r="36">
      <c r="A36" s="6" t="inlineStr">
        <is>
          <t>Commercialisation (force de vente interne ou agents)</t>
        </is>
      </c>
      <c r="B36" s="7" t="n">
        <v>0.04</v>
      </c>
      <c r="C36" s="11">
        <f>B36*$C$15</f>
        <v/>
      </c>
    </row>
    <row r="37">
      <c r="A37" s="6" t="inlineStr">
        <is>
          <t>Publicité et aides à la vente</t>
        </is>
      </c>
      <c r="B37" s="7" t="n">
        <v>0.02</v>
      </c>
      <c r="C37" s="11">
        <f>B37*$C$15</f>
        <v/>
      </c>
    </row>
    <row r="38">
      <c r="A38" s="15" t="inlineStr">
        <is>
          <t>Total honoraires et frais proportionnels</t>
        </is>
      </c>
      <c r="B38" s="16" t="n"/>
      <c r="C38" s="17">
        <f>SUM(C34:C37)</f>
        <v/>
      </c>
      <c r="D38" s="8" t="inlineStr">
        <is>
          <t>Base TTC, comme dans la fiche Cerema « Le bilan promoteur ».</t>
        </is>
      </c>
    </row>
    <row r="40">
      <c r="A40" s="4" t="inlineStr">
        <is>
          <t>Dépenses HT : assurances, taxes et participations</t>
        </is>
      </c>
      <c r="B40" s="5" t="n"/>
      <c r="C40" s="5" t="n"/>
      <c r="D40" s="5" t="n"/>
    </row>
    <row r="41">
      <c r="A41" s="6" t="inlineStr">
        <is>
          <t>Assurances (dommages-ouvrage, tous risques chantier)</t>
        </is>
      </c>
      <c r="C41" s="12" t="n">
        <v>40000</v>
      </c>
      <c r="D41" s="8" t="inlineStr">
        <is>
          <t>Montant supposé.</t>
        </is>
      </c>
    </row>
    <row r="42">
      <c r="A42" s="6" t="inlineStr">
        <is>
          <t>Taxes et participations d'urbanisme</t>
        </is>
      </c>
      <c r="C42" s="12" t="n">
        <v>95000</v>
      </c>
      <c r="D42" s="8" t="inlineStr">
        <is>
          <t>Taxe d'aménagement, redevance d'archéologie préventive, participations : montant supposé, à calculer pour la commune.</t>
        </is>
      </c>
    </row>
    <row r="43">
      <c r="A43" s="15" t="inlineStr">
        <is>
          <t>Total assurances, taxes et participations</t>
        </is>
      </c>
      <c r="B43" s="16" t="n"/>
      <c r="C43" s="17">
        <f>C41+C42</f>
        <v/>
      </c>
    </row>
    <row r="45">
      <c r="A45" s="4" t="inlineStr">
        <is>
          <t>Dépenses HT : frais financiers</t>
        </is>
      </c>
      <c r="B45" s="5" t="n"/>
      <c r="C45" s="5" t="n"/>
      <c r="D45" s="5" t="n"/>
    </row>
    <row r="46">
      <c r="A46" s="6" t="inlineStr">
        <is>
          <t>Crédit mobilisé</t>
        </is>
      </c>
      <c r="B46" s="12" t="n">
        <v>1000000</v>
      </c>
    </row>
    <row r="47">
      <c r="A47" s="6" t="inlineStr">
        <is>
          <t>Taux d'intérêt annuel</t>
        </is>
      </c>
      <c r="B47" s="7" t="n">
        <v>0.05</v>
      </c>
    </row>
    <row r="48">
      <c r="A48" s="6" t="inlineStr">
        <is>
          <t>Durée du crédit (années)</t>
        </is>
      </c>
      <c r="B48" s="18" t="n">
        <v>2</v>
      </c>
    </row>
    <row r="49">
      <c r="A49" s="6" t="inlineStr">
        <is>
          <t>Utilisation moyenne du crédit sur la durée</t>
        </is>
      </c>
      <c r="B49" s="7" t="n">
        <v>0.6</v>
      </c>
      <c r="D49" s="8" t="inlineStr">
        <is>
          <t>Part moyenne réellement tirée : les appels de fonds des acquéreurs réduisent le besoin.</t>
        </is>
      </c>
    </row>
    <row r="50">
      <c r="A50" s="6" t="inlineStr">
        <is>
          <t>Intérêts</t>
        </is>
      </c>
      <c r="C50" s="11">
        <f>B46*B47*B48*B49</f>
        <v/>
      </c>
    </row>
    <row r="51">
      <c r="A51" s="6" t="inlineStr">
        <is>
          <t>Garantie financière d'achèvement et frais bancaires</t>
        </is>
      </c>
      <c r="C51" s="12" t="n">
        <v>22500</v>
      </c>
      <c r="D51" s="8" t="inlineStr">
        <is>
          <t>Montant supposé.</t>
        </is>
      </c>
    </row>
    <row r="52">
      <c r="A52" s="15" t="inlineStr">
        <is>
          <t>Total frais financiers</t>
        </is>
      </c>
      <c r="B52" s="16" t="n"/>
      <c r="C52" s="17">
        <f>C50+C51</f>
        <v/>
      </c>
    </row>
    <row r="54">
      <c r="A54" s="4" t="inlineStr">
        <is>
          <t>Résultat</t>
        </is>
      </c>
      <c r="B54" s="5" t="n"/>
      <c r="C54" s="5" t="n"/>
      <c r="D54" s="5" t="n"/>
    </row>
    <row r="55">
      <c r="A55" s="13" t="inlineStr">
        <is>
          <t>Prix de revient total HT</t>
        </is>
      </c>
      <c r="C55" s="14">
        <f>C23+C31+C38+C43+C52</f>
        <v/>
      </c>
    </row>
    <row r="56">
      <c r="A56" s="19" t="inlineStr">
        <is>
          <t>Marge HT</t>
        </is>
      </c>
      <c r="B56" s="20" t="n"/>
      <c r="C56" s="21">
        <f>C17-C55</f>
        <v/>
      </c>
    </row>
    <row r="57">
      <c r="A57" s="13" t="inlineStr">
        <is>
          <t>Marge en % du chiffre d'affaires HT</t>
        </is>
      </c>
      <c r="C57" s="22">
        <f>C56/C17</f>
        <v/>
      </c>
      <c r="D57" s="8" t="inlineStr">
        <is>
          <t>Base de la fiche Cerema (recettes hors TVA).</t>
        </is>
      </c>
    </row>
    <row r="58">
      <c r="A58" s="6" t="inlineStr">
        <is>
          <t>Marge en % du chiffre d'affaires TTC</t>
        </is>
      </c>
      <c r="C58" s="23">
        <f>C56/C15</f>
        <v/>
      </c>
      <c r="D58" s="8" t="inlineStr">
        <is>
          <t>Base du document de la FPI des Pays de la Loire.</t>
        </is>
      </c>
    </row>
    <row r="59">
      <c r="A59" s="6" t="inlineStr">
        <is>
          <t>Marge en % du prix de revient</t>
        </is>
      </c>
      <c r="C59" s="23">
        <f>C56/C55</f>
        <v/>
      </c>
    </row>
    <row r="60">
      <c r="A60" s="6" t="inlineStr">
        <is>
          <t>Coefficient K = chiffre d'affaires TTC / (travaux HT + charge foncière HT)</t>
        </is>
      </c>
      <c r="C60" s="24">
        <f>C15/(C31+C23)</f>
        <v/>
      </c>
      <c r="D60" s="8" t="inlineStr">
        <is>
          <t>Contrôle de cohérence : la fiche Cerema le situe entre 1,6 et 1,8 pour une opération en TVA 20 % et en libre.</t>
        </is>
      </c>
    </row>
    <row r="62">
      <c r="A62" s="4" t="inlineStr">
        <is>
          <t>Sensibilité de la marge</t>
        </is>
      </c>
      <c r="B62" s="5" t="n"/>
      <c r="C62" s="5" t="n"/>
      <c r="D62" s="5" t="n"/>
    </row>
    <row r="63">
      <c r="A63" s="6" t="inlineStr">
        <is>
          <t>Variation du prix de vente (en %)</t>
        </is>
      </c>
      <c r="B63" s="7" t="n">
        <v>-0.05</v>
      </c>
    </row>
    <row r="64">
      <c r="A64" s="6" t="inlineStr">
        <is>
          <t>Marge HT si le prix de vente varie ainsi</t>
        </is>
      </c>
      <c r="C64" s="11">
        <f>C17*(1+B63)-(C55-C38)-C38*(1+B63)</f>
        <v/>
      </c>
      <c r="D64" s="8" t="inlineStr">
        <is>
          <t>Les honoraires et frais proportionnels suivent le chiffre d'affaires ; les autres postes ne bougent pas.</t>
        </is>
      </c>
    </row>
    <row r="65">
      <c r="A65" s="6" t="inlineStr">
        <is>
          <t>Marge en % du chiffre d'affaires HT ainsi modifié</t>
        </is>
      </c>
      <c r="C65" s="23">
        <f>C64/(C17*(1+B63))</f>
        <v/>
      </c>
    </row>
    <row r="66">
      <c r="A66" s="6" t="inlineStr">
        <is>
          <t>Variation du coût de construction et des VRD (en %)</t>
        </is>
      </c>
      <c r="B66" s="7" t="n">
        <v>0.05</v>
      </c>
    </row>
    <row r="67">
      <c r="A67" s="6" t="inlineStr">
        <is>
          <t>Marge HT si les travaux varient ainsi</t>
        </is>
      </c>
      <c r="C67" s="11">
        <f>C56-B66*(C28+C29)*(1+B30)</f>
        <v/>
      </c>
      <c r="D67" s="8" t="inlineStr">
        <is>
          <t>Les aléas suivent la construction et les VRD.</t>
        </is>
      </c>
    </row>
    <row r="68">
      <c r="A68" s="6" t="inlineStr">
        <is>
          <t>Marge en % du chiffre d'affaires HT</t>
        </is>
      </c>
      <c r="C68" s="23">
        <f>C67/C17</f>
        <v/>
      </c>
    </row>
    <row r="69">
      <c r="A69" s="13" t="inlineStr">
        <is>
          <t>Prix de vente TTC au m² habitable qui annule la marge</t>
        </is>
      </c>
      <c r="C69" s="25">
        <f>((C55-C38)/(1/(1+B6)-SUM(B34:B37))-C14)/B9</f>
        <v/>
      </c>
      <c r="D69" s="8" t="inlineStr">
        <is>
          <t>Seuil de perte : les autres hypothèses restent celles du bilan.</t>
        </is>
      </c>
    </row>
    <row r="70">
      <c r="A70" s="6" t="inlineStr">
        <is>
          <t>Écart entre ce seuil et le prix de vente retenu (en %)</t>
        </is>
      </c>
      <c r="C70" s="23">
        <f>C69/B10-1</f>
        <v/>
      </c>
    </row>
    <row r="72">
      <c r="A72" s="4" t="inlineStr">
        <is>
          <t>TVA résiduelle (présentation TTC du même bilan)</t>
        </is>
      </c>
      <c r="B72" s="5" t="n"/>
      <c r="C72" s="5" t="n"/>
      <c r="D72" s="5" t="n"/>
    </row>
    <row r="73">
      <c r="A73" s="6" t="inlineStr">
        <is>
          <t>Dépenses HT qui portent de la TVA</t>
        </is>
      </c>
      <c r="C73" s="11">
        <f>C55-C20-C21-C43-C52</f>
        <v/>
      </c>
      <c r="D73" s="8" t="inlineStr">
        <is>
          <t>Hypothèse : toutes sauf le terrain (acheté sans TVA), les frais d'acquisition, assurances, taxes et frais financiers.</t>
        </is>
      </c>
    </row>
    <row r="74">
      <c r="A74" s="6" t="inlineStr">
        <is>
          <t>TVA récupérable sur ces dépenses (taux payé sur les dépenses en colonne B)</t>
        </is>
      </c>
      <c r="B74" s="7" t="n">
        <v>0.2</v>
      </c>
      <c r="C74" s="11">
        <f>C73*B74</f>
        <v/>
      </c>
      <c r="D74" s="8" t="inlineStr">
        <is>
          <t>Taux normal sur les dépenses, même quand les ventes sont à taux réduit (document FPI des Pays de la Loire).</t>
        </is>
      </c>
    </row>
    <row r="75">
      <c r="A75" s="13" t="inlineStr">
        <is>
          <t>TVA résiduelle (TVA collectée - TVA récupérable)</t>
        </is>
      </c>
      <c r="C75" s="14">
        <f>C16-C74</f>
        <v/>
      </c>
      <c r="D75" s="8" t="inlineStr">
        <is>
          <t>Ligne de dépense d'un bilan présenté TTC ; la marge est la même qu'en HT.</t>
        </is>
      </c>
    </row>
  </sheetData>
  <mergeCells count="1">
    <mergeCell ref="A2:D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8" customWidth="1" min="1" max="1"/>
    <col width="16" customWidth="1" min="2" max="2"/>
    <col width="18" customWidth="1" min="3" max="3"/>
    <col width="58" customWidth="1" min="4" max="4"/>
  </cols>
  <sheetData>
    <row r="1">
      <c r="A1" s="1" t="inlineStr">
        <is>
          <t>Compte à rebours : charge foncière admissible</t>
        </is>
      </c>
    </row>
    <row r="2" ht="30" customHeight="1">
      <c r="A2" s="2" t="inlineStr">
        <is>
          <t>On part du prix de vente, on retire les coûts hors foncier et la marge visée : le reste est ce que l'opération peut payer pour le terrain. Les coûts sont repris de l'onglet Bilan ; seule la marge visée se saisit ici.</t>
        </is>
      </c>
    </row>
    <row r="4">
      <c r="A4" s="3" t="inlineStr">
        <is>
          <t>Étape</t>
        </is>
      </c>
      <c r="B4" s="3" t="inlineStr">
        <is>
          <t>Hypothèse</t>
        </is>
      </c>
      <c r="C4" s="3" t="inlineStr">
        <is>
          <t>Montant</t>
        </is>
      </c>
      <c r="D4" s="3" t="inlineStr">
        <is>
          <t>Note</t>
        </is>
      </c>
    </row>
    <row r="5">
      <c r="A5" s="4" t="inlineStr">
        <is>
          <t>Du prix de vente à la charge foncière</t>
        </is>
      </c>
      <c r="B5" s="5" t="n"/>
      <c r="C5" s="5" t="n"/>
      <c r="D5" s="5" t="n"/>
    </row>
    <row r="6">
      <c r="A6" s="6" t="inlineStr">
        <is>
          <t>Chiffre d'affaires HT</t>
        </is>
      </c>
      <c r="C6" s="11">
        <f>Bilan!C17</f>
        <v/>
      </c>
      <c r="D6" s="8" t="inlineStr">
        <is>
          <t>Repris de l'onglet Bilan.</t>
        </is>
      </c>
    </row>
    <row r="7">
      <c r="A7" s="6" t="inlineStr">
        <is>
          <t>Marge visée, en % du chiffre d'affaires HT</t>
        </is>
      </c>
      <c r="B7" s="7" t="n">
        <v>0.08</v>
      </c>
      <c r="D7" s="8" t="inlineStr">
        <is>
          <t>Hypothèse de l'exemple, à fixer avec votre financeur.</t>
        </is>
      </c>
    </row>
    <row r="8">
      <c r="A8" s="6" t="inlineStr">
        <is>
          <t>Marge visée en valeur</t>
        </is>
      </c>
      <c r="C8" s="11">
        <f>C6*B7</f>
        <v/>
      </c>
    </row>
    <row r="9">
      <c r="A9" s="6" t="inlineStr">
        <is>
          <t>Coûts hors foncier</t>
        </is>
      </c>
      <c r="C9" s="11">
        <f>Bilan!C55-Bilan!C23</f>
        <v/>
      </c>
      <c r="D9" s="8" t="inlineStr">
        <is>
          <t>Travaux, honoraires et frais, assurances, taxes, frais financiers (onglet Bilan).</t>
        </is>
      </c>
    </row>
    <row r="10">
      <c r="A10" s="19" t="inlineStr">
        <is>
          <t>Charge foncière admissible</t>
        </is>
      </c>
      <c r="B10" s="20" t="n"/>
      <c r="C10" s="21">
        <f>C6-C8-C9</f>
        <v/>
      </c>
      <c r="D10" s="8" t="inlineStr">
        <is>
          <t>Ce que l'opération peut payer pour le foncier, frais et mise en état compris.</t>
        </is>
      </c>
    </row>
    <row r="12">
      <c r="A12" s="4" t="inlineStr">
        <is>
          <t>De la charge foncière au prix du terrain</t>
        </is>
      </c>
      <c r="B12" s="5" t="n"/>
      <c r="C12" s="5" t="n"/>
      <c r="D12" s="5" t="n"/>
    </row>
    <row r="13">
      <c r="A13" s="6" t="inlineStr">
        <is>
          <t>Frais d'acquisition (notaire, droits)</t>
        </is>
      </c>
      <c r="C13" s="11">
        <f>Bilan!C21</f>
        <v/>
      </c>
      <c r="D13" s="8" t="inlineStr">
        <is>
          <t>Repris de l'onglet Bilan.</t>
        </is>
      </c>
    </row>
    <row r="14">
      <c r="A14" s="6" t="inlineStr">
        <is>
          <t>Démolition, dépollution, mise en état</t>
        </is>
      </c>
      <c r="C14" s="11">
        <f>Bilan!C22</f>
        <v/>
      </c>
      <c r="D14" s="8" t="inlineStr">
        <is>
          <t>Repris de l'onglet Bilan.</t>
        </is>
      </c>
    </row>
    <row r="15">
      <c r="A15" s="19" t="inlineStr">
        <is>
          <t>Prix maximal à offrir pour le terrain</t>
        </is>
      </c>
      <c r="B15" s="20" t="n"/>
      <c r="C15" s="21">
        <f>C10-C13-C14</f>
        <v/>
      </c>
    </row>
    <row r="16">
      <c r="A16" s="6" t="inlineStr">
        <is>
          <t>Prix demandé par le vendeur</t>
        </is>
      </c>
      <c r="C16" s="11">
        <f>Bilan!C20</f>
        <v/>
      </c>
      <c r="D16" s="8" t="inlineStr">
        <is>
          <t>Repris de l'onglet Bilan (prix d'acquisition du terrain).</t>
        </is>
      </c>
    </row>
    <row r="17">
      <c r="A17" s="6" t="inlineStr">
        <is>
          <t>Écart (positif : marge de négociation ; négatif : terrain trop cher)</t>
        </is>
      </c>
      <c r="C17" s="11">
        <f>C15-C16</f>
        <v/>
      </c>
    </row>
    <row r="19">
      <c r="A19" s="4" t="inlineStr">
        <is>
          <t>Ratios de contrôle</t>
        </is>
      </c>
      <c r="B19" s="5" t="n"/>
      <c r="C19" s="5" t="n"/>
      <c r="D19" s="5" t="n"/>
    </row>
    <row r="20">
      <c r="A20" s="6" t="inlineStr">
        <is>
          <t>Charge foncière admissible par m² de surface de plancher</t>
        </is>
      </c>
      <c r="C20" s="26">
        <f>C10/Bilan!B26</f>
        <v/>
      </c>
    </row>
    <row r="21">
      <c r="A21" s="6" t="inlineStr">
        <is>
          <t>Charge foncière admissible par m² habitable vendu</t>
        </is>
      </c>
      <c r="C21" s="26">
        <f>C10/Bilan!B9</f>
        <v/>
      </c>
    </row>
    <row r="22">
      <c r="A22" s="6" t="inlineStr">
        <is>
          <t>Charge foncière admissible, en % du chiffre d'affaires TTC</t>
        </is>
      </c>
      <c r="C22" s="23">
        <f>C10/Bilan!C15</f>
        <v/>
      </c>
    </row>
    <row r="23">
      <c r="A23" s="6" t="inlineStr">
        <is>
          <t>Coefficient K au prix maximal</t>
        </is>
      </c>
      <c r="C23" s="24">
        <f>Bilan!C15/(Bilan!C31+C10)</f>
        <v/>
      </c>
      <c r="D23" s="8" t="inlineStr">
        <is>
          <t>Fiche Cerema : entre 1,6 et 1,8 en TVA 20 % et en libre.</t>
        </is>
      </c>
    </row>
    <row r="25">
      <c r="A25" s="4" t="inlineStr">
        <is>
          <t>Effet d'une variation du prix de vente sur la charge foncière</t>
        </is>
      </c>
      <c r="B25" s="5" t="n"/>
      <c r="C25" s="5" t="n"/>
      <c r="D25" s="5" t="n"/>
    </row>
    <row r="26">
      <c r="A26" s="6" t="inlineStr">
        <is>
          <t>Variation du prix de vente (en %)</t>
        </is>
      </c>
      <c r="B26" s="7" t="n">
        <v>-0.05</v>
      </c>
    </row>
    <row r="27">
      <c r="A27" s="6" t="inlineStr">
        <is>
          <t>Charge foncière admissible après variation</t>
        </is>
      </c>
      <c r="C27" s="11">
        <f>C6*(1+B26)*(1-B7)-C9-Bilan!C38*B26</f>
        <v/>
      </c>
      <c r="D27" s="8" t="inlineStr">
        <is>
          <t>Honoraires et frais proportionnels recalculés sur le nouveau chiffre d'affaires.</t>
        </is>
      </c>
    </row>
    <row r="28">
      <c r="A28" s="6" t="inlineStr">
        <is>
          <t>Variation de la charge foncière admissible (en %)</t>
        </is>
      </c>
      <c r="C28" s="23">
        <f>C27/C10-1</f>
        <v/>
      </c>
    </row>
  </sheetData>
  <mergeCells count="1">
    <mergeCell ref="A2:D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7" t="inlineStr">
        <is>
          <t>Modèle de bilan promoteur : mode d'emploi</t>
        </is>
      </c>
    </row>
    <row r="2">
      <c r="A2" s="28" t="inlineStr"/>
    </row>
    <row r="3">
      <c r="A3" s="29" t="inlineStr">
        <is>
          <t>À quoi sert ce classeur</t>
        </is>
      </c>
    </row>
    <row r="4">
      <c r="A4" s="30" t="inlineStr">
        <is>
          <t>Il chiffre une opération de promotion immobilière avant l'achat du terrain : recettes, dépenses, frais financiers et marge (onglet Bilan), puis le prix maximal que l'opération peut payer pour le foncier (onglet Compte à rebours).</t>
        </is>
      </c>
    </row>
    <row r="5">
      <c r="A5" s="28" t="inlineStr"/>
    </row>
    <row r="6">
      <c r="A6" s="29" t="inlineStr">
        <is>
          <t>Les couleurs</t>
        </is>
      </c>
    </row>
    <row r="7">
      <c r="A7" s="30" t="inlineStr">
        <is>
          <t>Cellules grises encadrées : hypothèses à saisir. Cellules blanches : calculs, à ne pas écraser. Les formules restent visibles dans la barre de formule.</t>
        </is>
      </c>
    </row>
    <row r="8">
      <c r="A8" s="28" t="inlineStr"/>
    </row>
    <row r="9">
      <c r="A9" s="29" t="inlineStr">
        <is>
          <t>Les valeurs pré-remplies</t>
        </is>
      </c>
    </row>
    <row r="10">
      <c r="A10" s="30" t="inlineStr">
        <is>
          <t>Ce sont celles de l'exemple hypothétique de l'article « Bilan promoteur » de La Fabrique du Net (novembre 2026) : un collectif fictif de 1 100 m² habitables. Ce ne sont ni des moyennes ni des prix de marché : remplacez chacune par vos chiffres et vos devis.</t>
        </is>
      </c>
    </row>
    <row r="11">
      <c r="A11" s="28" t="inlineStr"/>
    </row>
    <row r="12">
      <c r="A12" s="29" t="inlineStr">
        <is>
          <t>Dans quel ordre remplir</t>
        </is>
      </c>
    </row>
    <row r="13">
      <c r="A13" s="30" t="inlineStr">
        <is>
          <t>1. Onglet Bilan : taux de TVA, surfaces et prix de vente TTC, puis chaque poste de dépenses hors taxes.</t>
        </is>
      </c>
    </row>
    <row r="14">
      <c r="A14" s="30" t="inlineStr">
        <is>
          <t>2. Lisez la marge en valeur et en pourcentage (du chiffre d'affaires HT, du TTC et du prix de revient) et le coefficient K de contrôle.</t>
        </is>
      </c>
    </row>
    <row r="15">
      <c r="A15" s="30" t="inlineStr">
        <is>
          <t>3. Bloc Sensibilité : testez une baisse du prix de vente et une hausse des travaux, et lisez le prix de vente au m² qui annule la marge.</t>
        </is>
      </c>
    </row>
    <row r="16">
      <c r="A16" s="30" t="inlineStr">
        <is>
          <t>4. Onglet Compte à rebours : saisissez la marge visée ; le classeur en déduit la charge foncière admissible, le prix maximal du terrain et l'effet d'une baisse du prix de vente.</t>
        </is>
      </c>
    </row>
    <row r="17">
      <c r="A17" s="28" t="inlineStr"/>
    </row>
    <row r="18">
      <c r="A18" s="29" t="inlineStr">
        <is>
          <t>Ce que le modèle simplifie</t>
        </is>
      </c>
    </row>
    <row r="19">
      <c r="A19" s="30" t="inlineStr">
        <is>
          <t>Les dépenses sont hors taxes parce que le promoteur assujetti récupère la TVA payée sur ses achats ; un terrain acheté sans TVA reste compté pour son prix réel.</t>
        </is>
      </c>
    </row>
    <row r="20">
      <c r="A20" s="30" t="inlineStr">
        <is>
          <t>La TVA sur marge n'est pas modélisée : elle vise les terrains à bâtir et certains immeubles de plus de cinq ans, pas la vente de logements neufs.</t>
        </is>
      </c>
    </row>
    <row r="21">
      <c r="A21" s="30" t="inlineStr">
        <is>
          <t>Les frais financiers sont estimés d'un bloc (crédit x taux x durée x utilisation moyenne). Un plan de trésorerie mois par mois, calé sur les appels de fonds, donne un chiffre plus juste.</t>
        </is>
      </c>
    </row>
    <row r="22">
      <c r="A22" s="30" t="inlineStr">
        <is>
          <t>Les frais d'acquisition sont un montant fixe : s'ils varient avec le prix du terrain, recalculez le prix maximal après négociation.</t>
        </is>
      </c>
    </row>
    <row r="23">
      <c r="A23" s="30" t="inlineStr">
        <is>
          <t>Un seul taux de TVA sur les ventes, un seul prix moyen : pour plusieurs typologies, taux ou tranches, détaillez les recettes lot par lot. La TVA payée sur les dépenses a son propre taux (ligne TVA récupérable), 20 % par défaut.</t>
        </is>
      </c>
    </row>
    <row r="24">
      <c r="A24" s="28" t="inlineStr"/>
    </row>
    <row r="25">
      <c r="A25" s="29" t="inlineStr">
        <is>
          <t>Avertissement</t>
        </is>
      </c>
    </row>
    <row r="26">
      <c r="A26" s="30" t="inlineStr">
        <is>
          <t>Outil d'aide au calcul, sans valeur de conseil fiscal, juridique ou financier. Faites valider le bilan par vos conseils avant tout engagement.</t>
        </is>
      </c>
    </row>
    <row r="27">
      <c r="A27" s="2" t="inlineStr">
        <is>
          <t>Article et mode d'emploi détaillé : https://www.lafabriquedunet.fr/logiciels/tendances/bilan-promoteur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La Fabrique du Net</dc:creator>
  <dc:title xmlns:dc="http://purl.org/dc/elements/1.1/">Modèle de bilan promoteur</dc:title>
  <dcterms:created xmlns:dcterms="http://purl.org/dc/terms/" xmlns:xsi="http://www.w3.org/2001/XMLSchema-instance" xsi:type="dcterms:W3CDTF">2026-11-04T09:39:35Z</dcterms:created>
  <dcterms:modified xmlns:dcterms="http://purl.org/dc/terms/" xmlns:xsi="http://www.w3.org/2001/XMLSchema-instance" xsi:type="dcterms:W3CDTF">2026-11-04T09:39:35Z</dcterms:modified>
</cp:coreProperties>
</file>