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teur frais eBay" sheetId="1" state="visible" r:id="rId1"/>
    <sheet xmlns:r="http://schemas.openxmlformats.org/officeDocument/2006/relationships" name="Grille frais détaillé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3"/>
    </font>
    <font>
      <b val="1"/>
    </font>
    <font>
      <b val="1"/>
      <color rgb="00222222"/>
    </font>
  </fonts>
  <fills count="4">
    <fill>
      <patternFill/>
    </fill>
    <fill>
      <patternFill patternType="gray125"/>
    </fill>
    <fill>
      <patternFill patternType="solid">
        <fgColor rgb="00FFF4EC"/>
        <bgColor rgb="00FFF4EC"/>
      </patternFill>
    </fill>
    <fill>
      <patternFill patternType="solid">
        <fgColor rgb="00FFE5D9"/>
        <bgColor rgb="00FFE5D9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3" borderId="1" applyAlignment="1" pivotButton="0" quotePrefix="0" xfId="0">
      <alignment horizontal="left" vertical="center" wrapText="1"/>
    </xf>
    <xf numFmtId="10" fontId="0" fillId="0" borderId="0" pivotButton="0" quotePrefix="0" xfId="0"/>
    <xf numFmtId="10" fontId="2" fillId="0" borderId="0" pivotButton="0" quotePrefix="0" xfId="0"/>
    <xf numFmtId="2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1"/>
  <sheetViews>
    <sheetView workbookViewId="0">
      <selection activeCell="A1" sqref="A1"/>
    </sheetView>
  </sheetViews>
  <sheetFormatPr baseColWidth="8" defaultRowHeight="15"/>
  <cols>
    <col width="5" customWidth="1" min="1" max="1"/>
    <col width="26" customWidth="1" min="2" max="2"/>
    <col width="16" customWidth="1" min="3" max="3"/>
    <col width="14" customWidth="1" min="4" max="4"/>
    <col width="14" customWidth="1" min="5" max="5"/>
    <col width="16" customWidth="1" min="6" max="6"/>
    <col width="14" customWidth="1" min="7" max="7"/>
    <col width="16" customWidth="1" min="8" max="8"/>
    <col width="12" customWidth="1" min="9" max="9"/>
    <col width="12" customWidth="1" min="10" max="10"/>
    <col width="14" customWidth="1" min="11" max="11"/>
    <col width="16" customWidth="1" min="12" max="12"/>
    <col width="12" customWidth="1" min="13" max="13"/>
  </cols>
  <sheetData>
    <row r="1">
      <c r="A1" s="1" t="inlineStr">
        <is>
          <t>HYPOTHÈSES TAUX 2026 (modifiables)</t>
        </is>
      </c>
    </row>
    <row r="2">
      <c r="A2" t="inlineStr">
        <is>
          <t>Commission de vente (%)</t>
        </is>
      </c>
      <c r="B2" s="2" t="n">
        <v>12.8</v>
      </c>
    </row>
    <row r="3">
      <c r="A3" t="inlineStr">
        <is>
          <t>Forfait par transaction (EUR)</t>
        </is>
      </c>
      <c r="B3" s="2" t="n">
        <v>0.35</v>
      </c>
    </row>
    <row r="4">
      <c r="A4" t="inlineStr">
        <is>
          <t>Frais retrait virement (EUR)</t>
        </is>
      </c>
      <c r="B4" s="2" t="n">
        <v>0.3</v>
      </c>
    </row>
    <row r="5">
      <c r="A5" t="inlineStr">
        <is>
          <t>Réduction Top Rated Seller (%)</t>
        </is>
      </c>
      <c r="B5" s="2" t="n">
        <v>10</v>
      </c>
    </row>
    <row r="6">
      <c r="A6" t="inlineStr">
        <is>
          <t>Top Rated Seller (Oui=1 / Non=0)</t>
        </is>
      </c>
      <c r="B6" s="2" t="n">
        <v>0</v>
      </c>
    </row>
    <row r="9">
      <c r="A9" s="1" t="inlineStr">
        <is>
          <t>10 TRANSACTIONS TEST</t>
        </is>
      </c>
    </row>
    <row r="10">
      <c r="A10" s="3" t="inlineStr">
        <is>
          <t>#</t>
        </is>
      </c>
      <c r="B10" s="3" t="inlineStr">
        <is>
          <t>Article</t>
        </is>
      </c>
      <c r="C10" s="3" t="inlineStr">
        <is>
          <t>Prix vente (EUR)</t>
        </is>
      </c>
      <c r="D10" s="3" t="inlineStr">
        <is>
          <t>Frais port (EUR)</t>
        </is>
      </c>
      <c r="E10" s="3" t="inlineStr">
        <is>
          <t>Base taxable</t>
        </is>
      </c>
      <c r="F10" s="3" t="inlineStr">
        <is>
          <t>Commission brute</t>
        </is>
      </c>
      <c r="G10" s="3" t="inlineStr">
        <is>
          <t>Réduction TRS</t>
        </is>
      </c>
      <c r="H10" s="3" t="inlineStr">
        <is>
          <t>Commission nette</t>
        </is>
      </c>
      <c r="I10" s="3" t="inlineStr">
        <is>
          <t>Forfait</t>
        </is>
      </c>
      <c r="J10" s="3" t="inlineStr">
        <is>
          <t>Retrait</t>
        </is>
      </c>
      <c r="K10" s="3" t="inlineStr">
        <is>
          <t>Frais totaux</t>
        </is>
      </c>
      <c r="L10" s="3" t="inlineStr">
        <is>
          <t>Net vendeur</t>
        </is>
      </c>
      <c r="M10" s="3" t="inlineStr">
        <is>
          <t>% frais</t>
        </is>
      </c>
    </row>
    <row r="11">
      <c r="A11" t="n">
        <v>1</v>
      </c>
      <c r="B11" t="inlineStr">
        <is>
          <t>iPhone 13 reconditionné</t>
        </is>
      </c>
      <c r="C11" t="n">
        <v>380</v>
      </c>
      <c r="D11" t="n">
        <v>0</v>
      </c>
      <c r="E11">
        <f>C11+D11</f>
        <v/>
      </c>
      <c r="F11">
        <f>E11*$B$2/100</f>
        <v/>
      </c>
      <c r="G11">
        <f>F11*$B$5/100*$B$6</f>
        <v/>
      </c>
      <c r="H11">
        <f>F11-G11</f>
        <v/>
      </c>
      <c r="I11">
        <f>$B$3</f>
        <v/>
      </c>
      <c r="J11">
        <f>$B$4</f>
        <v/>
      </c>
      <c r="K11">
        <f>H11+I11+J11</f>
        <v/>
      </c>
      <c r="L11">
        <f>C11+D11-K11</f>
        <v/>
      </c>
      <c r="M11" s="4">
        <f>K11/C11</f>
        <v/>
      </c>
    </row>
    <row r="12">
      <c r="A12" t="n">
        <v>2</v>
      </c>
      <c r="B12" t="inlineStr">
        <is>
          <t>Sneakers Nike rares</t>
        </is>
      </c>
      <c r="C12" t="n">
        <v>220</v>
      </c>
      <c r="D12" t="n">
        <v>8</v>
      </c>
      <c r="E12">
        <f>C12+D12</f>
        <v/>
      </c>
      <c r="F12">
        <f>E12*$B$2/100</f>
        <v/>
      </c>
      <c r="G12">
        <f>F12*$B$5/100*$B$6</f>
        <v/>
      </c>
      <c r="H12">
        <f>F12-G12</f>
        <v/>
      </c>
      <c r="I12">
        <f>$B$3</f>
        <v/>
      </c>
      <c r="J12">
        <f>$B$4</f>
        <v/>
      </c>
      <c r="K12">
        <f>H12+I12+J12</f>
        <v/>
      </c>
      <c r="L12">
        <f>C12+D12-K12</f>
        <v/>
      </c>
      <c r="M12" s="4">
        <f>K12/C12</f>
        <v/>
      </c>
    </row>
    <row r="13">
      <c r="A13" t="n">
        <v>3</v>
      </c>
      <c r="B13" t="inlineStr">
        <is>
          <t>Livre de poche</t>
        </is>
      </c>
      <c r="C13" t="n">
        <v>18</v>
      </c>
      <c r="D13" t="n">
        <v>4</v>
      </c>
      <c r="E13">
        <f>C13+D13</f>
        <v/>
      </c>
      <c r="F13">
        <f>E13*$B$2/100</f>
        <v/>
      </c>
      <c r="G13">
        <f>F13*$B$5/100*$B$6</f>
        <v/>
      </c>
      <c r="H13">
        <f>F13-G13</f>
        <v/>
      </c>
      <c r="I13">
        <f>$B$3</f>
        <v/>
      </c>
      <c r="J13">
        <f>$B$4</f>
        <v/>
      </c>
      <c r="K13">
        <f>H13+I13+J13</f>
        <v/>
      </c>
      <c r="L13">
        <f>C13+D13-K13</f>
        <v/>
      </c>
      <c r="M13" s="4">
        <f>K13/C13</f>
        <v/>
      </c>
    </row>
    <row r="14">
      <c r="A14" t="n">
        <v>4</v>
      </c>
      <c r="B14" t="inlineStr">
        <is>
          <t>Vélo électrique occasion</t>
        </is>
      </c>
      <c r="C14" t="n">
        <v>950</v>
      </c>
      <c r="D14" t="n">
        <v>0</v>
      </c>
      <c r="E14">
        <f>C14+D14</f>
        <v/>
      </c>
      <c r="F14">
        <f>E14*$B$2/100</f>
        <v/>
      </c>
      <c r="G14">
        <f>F14*$B$5/100*$B$6</f>
        <v/>
      </c>
      <c r="H14">
        <f>F14-G14</f>
        <v/>
      </c>
      <c r="I14">
        <f>$B$3</f>
        <v/>
      </c>
      <c r="J14">
        <f>$B$4</f>
        <v/>
      </c>
      <c r="K14">
        <f>H14+I14+J14</f>
        <v/>
      </c>
      <c r="L14">
        <f>C14+D14-K14</f>
        <v/>
      </c>
      <c r="M14" s="4">
        <f>K14/C14</f>
        <v/>
      </c>
    </row>
    <row r="15">
      <c r="A15" t="n">
        <v>5</v>
      </c>
      <c r="B15" t="inlineStr">
        <is>
          <t>Lot Lego Star Wars</t>
        </is>
      </c>
      <c r="C15" t="n">
        <v>145</v>
      </c>
      <c r="D15" t="n">
        <v>6</v>
      </c>
      <c r="E15">
        <f>C15+D15</f>
        <v/>
      </c>
      <c r="F15">
        <f>E15*$B$2/100</f>
        <v/>
      </c>
      <c r="G15">
        <f>F15*$B$5/100*$B$6</f>
        <v/>
      </c>
      <c r="H15">
        <f>F15-G15</f>
        <v/>
      </c>
      <c r="I15">
        <f>$B$3</f>
        <v/>
      </c>
      <c r="J15">
        <f>$B$4</f>
        <v/>
      </c>
      <c r="K15">
        <f>H15+I15+J15</f>
        <v/>
      </c>
      <c r="L15">
        <f>C15+D15-K15</f>
        <v/>
      </c>
      <c r="M15" s="4">
        <f>K15/C15</f>
        <v/>
      </c>
    </row>
    <row r="16">
      <c r="A16" t="n">
        <v>6</v>
      </c>
      <c r="B16" t="inlineStr">
        <is>
          <t>Console PS4 + 3 jeux</t>
        </is>
      </c>
      <c r="C16" t="n">
        <v>165</v>
      </c>
      <c r="D16" t="n">
        <v>0</v>
      </c>
      <c r="E16">
        <f>C16+D16</f>
        <v/>
      </c>
      <c r="F16">
        <f>E16*$B$2/100</f>
        <v/>
      </c>
      <c r="G16">
        <f>F16*$B$5/100*$B$6</f>
        <v/>
      </c>
      <c r="H16">
        <f>F16-G16</f>
        <v/>
      </c>
      <c r="I16">
        <f>$B$3</f>
        <v/>
      </c>
      <c r="J16">
        <f>$B$4</f>
        <v/>
      </c>
      <c r="K16">
        <f>H16+I16+J16</f>
        <v/>
      </c>
      <c r="L16">
        <f>C16+D16-K16</f>
        <v/>
      </c>
      <c r="M16" s="4">
        <f>K16/C16</f>
        <v/>
      </c>
    </row>
    <row r="17">
      <c r="A17" t="n">
        <v>7</v>
      </c>
      <c r="B17" t="inlineStr">
        <is>
          <t>Montre vintage</t>
        </is>
      </c>
      <c r="C17" t="n">
        <v>480</v>
      </c>
      <c r="D17" t="n">
        <v>0</v>
      </c>
      <c r="E17">
        <f>C17+D17</f>
        <v/>
      </c>
      <c r="F17">
        <f>E17*$B$2/100</f>
        <v/>
      </c>
      <c r="G17">
        <f>F17*$B$5/100*$B$6</f>
        <v/>
      </c>
      <c r="H17">
        <f>F17-G17</f>
        <v/>
      </c>
      <c r="I17">
        <f>$B$3</f>
        <v/>
      </c>
      <c r="J17">
        <f>$B$4</f>
        <v/>
      </c>
      <c r="K17">
        <f>H17+I17+J17</f>
        <v/>
      </c>
      <c r="L17">
        <f>C17+D17-K17</f>
        <v/>
      </c>
      <c r="M17" s="4">
        <f>K17/C17</f>
        <v/>
      </c>
    </row>
    <row r="18">
      <c r="A18" t="n">
        <v>8</v>
      </c>
      <c r="B18" t="inlineStr">
        <is>
          <t>Guitare folk d'occasion</t>
        </is>
      </c>
      <c r="C18" t="n">
        <v>280</v>
      </c>
      <c r="D18" t="n">
        <v>12</v>
      </c>
      <c r="E18">
        <f>C18+D18</f>
        <v/>
      </c>
      <c r="F18">
        <f>E18*$B$2/100</f>
        <v/>
      </c>
      <c r="G18">
        <f>F18*$B$5/100*$B$6</f>
        <v/>
      </c>
      <c r="H18">
        <f>F18-G18</f>
        <v/>
      </c>
      <c r="I18">
        <f>$B$3</f>
        <v/>
      </c>
      <c r="J18">
        <f>$B$4</f>
        <v/>
      </c>
      <c r="K18">
        <f>H18+I18+J18</f>
        <v/>
      </c>
      <c r="L18">
        <f>C18+D18-K18</f>
        <v/>
      </c>
      <c r="M18" s="4">
        <f>K18/C18</f>
        <v/>
      </c>
    </row>
    <row r="19">
      <c r="A19" t="n">
        <v>9</v>
      </c>
      <c r="B19" t="inlineStr">
        <is>
          <t>Sac à main marque</t>
        </is>
      </c>
      <c r="C19" t="n">
        <v>320</v>
      </c>
      <c r="D19" t="n">
        <v>0</v>
      </c>
      <c r="E19">
        <f>C19+D19</f>
        <v/>
      </c>
      <c r="F19">
        <f>E19*$B$2/100</f>
        <v/>
      </c>
      <c r="G19">
        <f>F19*$B$5/100*$B$6</f>
        <v/>
      </c>
      <c r="H19">
        <f>F19-G19</f>
        <v/>
      </c>
      <c r="I19">
        <f>$B$3</f>
        <v/>
      </c>
      <c r="J19">
        <f>$B$4</f>
        <v/>
      </c>
      <c r="K19">
        <f>H19+I19+J19</f>
        <v/>
      </c>
      <c r="L19">
        <f>C19+D19-K19</f>
        <v/>
      </c>
      <c r="M19" s="4">
        <f>K19/C19</f>
        <v/>
      </c>
    </row>
    <row r="20">
      <c r="A20" t="n">
        <v>10</v>
      </c>
      <c r="B20" t="inlineStr">
        <is>
          <t>Vinyle collector</t>
        </is>
      </c>
      <c r="C20" t="n">
        <v>65</v>
      </c>
      <c r="D20" t="n">
        <v>5</v>
      </c>
      <c r="E20">
        <f>C20+D20</f>
        <v/>
      </c>
      <c r="F20">
        <f>E20*$B$2/100</f>
        <v/>
      </c>
      <c r="G20">
        <f>F20*$B$5/100*$B$6</f>
        <v/>
      </c>
      <c r="H20">
        <f>F20-G20</f>
        <v/>
      </c>
      <c r="I20">
        <f>$B$3</f>
        <v/>
      </c>
      <c r="J20">
        <f>$B$4</f>
        <v/>
      </c>
      <c r="K20">
        <f>H20+I20+J20</f>
        <v/>
      </c>
      <c r="L20">
        <f>C20+D20-K20</f>
        <v/>
      </c>
      <c r="M20" s="4">
        <f>K20/C20</f>
        <v/>
      </c>
    </row>
    <row r="21">
      <c r="B21" s="2" t="inlineStr">
        <is>
          <t>TOTAUX</t>
        </is>
      </c>
      <c r="C21" s="2">
        <f>SUM(C11:C20)</f>
        <v/>
      </c>
      <c r="D21" s="2">
        <f>SUM(D11:D20)</f>
        <v/>
      </c>
      <c r="E21" s="2">
        <f>SUM(E11:E20)</f>
        <v/>
      </c>
      <c r="F21" s="2">
        <f>SUM(F11:F20)</f>
        <v/>
      </c>
      <c r="G21" s="2">
        <f>SUM(G11:G20)</f>
        <v/>
      </c>
      <c r="H21" s="2">
        <f>SUM(H11:H20)</f>
        <v/>
      </c>
      <c r="I21" s="2">
        <f>SUM(I11:I20)</f>
        <v/>
      </c>
      <c r="J21" s="2">
        <f>SUM(J11:J20)</f>
        <v/>
      </c>
      <c r="K21" s="2">
        <f>SUM(K11:K20)</f>
        <v/>
      </c>
      <c r="L21" s="2">
        <f>SUM(L11:L20)</f>
        <v/>
      </c>
      <c r="M21" s="5">
        <f>K21/C21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18" customWidth="1" min="3" max="3"/>
    <col width="22" customWidth="1" min="4" max="4"/>
    <col width="26" customWidth="1" min="5" max="5"/>
    <col width="24" customWidth="1" min="6" max="6"/>
  </cols>
  <sheetData>
    <row r="1">
      <c r="A1" s="3" t="inlineStr">
        <is>
          <t>Catégorie</t>
        </is>
      </c>
      <c r="B1" s="3" t="inlineStr">
        <is>
          <t>Commission %</t>
        </is>
      </c>
      <c r="C1" s="3" t="inlineStr">
        <is>
          <t>Forfait fixe (EUR)</t>
        </is>
      </c>
      <c r="D1" s="3" t="inlineStr">
        <is>
          <t>Plafond commission (EUR)</t>
        </is>
      </c>
      <c r="E1" s="3" t="inlineStr">
        <is>
          <t>Particularités</t>
        </is>
      </c>
      <c r="F1" s="3" t="inlineStr">
        <is>
          <t>Net moyen vendeur 200 EUR</t>
        </is>
      </c>
    </row>
    <row r="2">
      <c r="A2" t="inlineStr">
        <is>
          <t>Standard (mode, déco, livres)</t>
        </is>
      </c>
      <c r="B2" t="n">
        <v>12.8</v>
      </c>
      <c r="C2" t="n">
        <v>0.35</v>
      </c>
      <c r="D2" t="inlineStr">
        <is>
          <t>Aucun</t>
        </is>
      </c>
      <c r="E2" t="inlineStr">
        <is>
          <t>Taux de base</t>
        </is>
      </c>
      <c r="F2" s="6">
        <f>200-(200*B2/100)-C2-0.30</f>
        <v/>
      </c>
    </row>
    <row r="3">
      <c r="A3" t="inlineStr">
        <is>
          <t>Électronique grand public</t>
        </is>
      </c>
      <c r="B3" t="n">
        <v>12.5</v>
      </c>
      <c r="C3" t="n">
        <v>0.35</v>
      </c>
      <c r="D3" t="inlineStr">
        <is>
          <t>Aucun</t>
        </is>
      </c>
      <c r="E3" t="inlineStr">
        <is>
          <t>Légère réduction</t>
        </is>
      </c>
      <c r="F3" s="6">
        <f>200-(200*B3/100)-C3-0.30</f>
        <v/>
      </c>
    </row>
    <row r="4">
      <c r="A4" t="inlineStr">
        <is>
          <t>Pièces auto et moto</t>
        </is>
      </c>
      <c r="B4" t="n">
        <v>12</v>
      </c>
      <c r="C4" t="n">
        <v>0.35</v>
      </c>
      <c r="D4" t="inlineStr">
        <is>
          <t>Aucun</t>
        </is>
      </c>
      <c r="E4" t="inlineStr">
        <is>
          <t>Marché spécialisé</t>
        </is>
      </c>
      <c r="F4" s="6">
        <f>200-(200*B4/100)-C4-0.30</f>
        <v/>
      </c>
    </row>
    <row r="5">
      <c r="A5" t="inlineStr">
        <is>
          <t>High-end watches</t>
        </is>
      </c>
      <c r="B5" t="n">
        <v>12.5</v>
      </c>
      <c r="C5" t="n">
        <v>0.35</v>
      </c>
      <c r="D5" t="inlineStr">
        <is>
          <t>750 EUR</t>
        </is>
      </c>
      <c r="E5" t="inlineStr">
        <is>
          <t>Plafond commission</t>
        </is>
      </c>
      <c r="F5" s="6">
        <f>200-(200*B5/100)-C5-0.30</f>
        <v/>
      </c>
    </row>
    <row r="6">
      <c r="A6" t="inlineStr">
        <is>
          <t>Sneakers &gt; 100 EUR</t>
        </is>
      </c>
      <c r="B6" t="n">
        <v>8</v>
      </c>
      <c r="C6" t="n">
        <v>0.35</v>
      </c>
      <c r="D6" t="inlineStr">
        <is>
          <t>Aucun</t>
        </is>
      </c>
      <c r="E6" t="inlineStr">
        <is>
          <t>Catégorie négociée</t>
        </is>
      </c>
      <c r="F6" s="6">
        <f>200-(200*B6/100)-C6-0.30</f>
        <v/>
      </c>
    </row>
    <row r="7">
      <c r="A7" t="inlineStr">
        <is>
          <t>Pièces détachées</t>
        </is>
      </c>
      <c r="B7" t="n">
        <v>12</v>
      </c>
      <c r="C7" t="n">
        <v>0.35</v>
      </c>
      <c r="D7" t="inlineStr">
        <is>
          <t>Aucun</t>
        </is>
      </c>
      <c r="E7" t="inlineStr">
        <is>
          <t>Standard auto</t>
        </is>
      </c>
      <c r="F7" s="6">
        <f>200-(200*B7/100)-C7-0.30</f>
        <v/>
      </c>
    </row>
    <row r="8">
      <c r="A8" t="inlineStr">
        <is>
          <t>Livres / DVD / CD</t>
        </is>
      </c>
      <c r="B8" t="n">
        <v>12.8</v>
      </c>
      <c r="C8" t="n">
        <v>0.35</v>
      </c>
      <c r="D8" t="inlineStr">
        <is>
          <t>Aucun</t>
        </is>
      </c>
      <c r="E8" t="inlineStr">
        <is>
          <t>Standard mais marges fines</t>
        </is>
      </c>
      <c r="F8" s="6">
        <f>200-(200*B8/100)-C8-0.30</f>
        <v/>
      </c>
    </row>
    <row r="9">
      <c r="A9" t="inlineStr">
        <is>
          <t>Bijoux &gt; 1 000 EUR</t>
        </is>
      </c>
      <c r="B9" t="n">
        <v>12.5</v>
      </c>
      <c r="C9" t="n">
        <v>0.35</v>
      </c>
      <c r="D9" t="inlineStr">
        <is>
          <t>750 EUR</t>
        </is>
      </c>
      <c r="E9" t="inlineStr">
        <is>
          <t>Plafond</t>
        </is>
      </c>
      <c r="F9" s="6">
        <f>200-(200*B9/100)-C9-0.30</f>
        <v/>
      </c>
    </row>
    <row r="10">
      <c r="A10" t="inlineStr">
        <is>
          <t>Instruments musique</t>
        </is>
      </c>
      <c r="B10" t="n">
        <v>12</v>
      </c>
      <c r="C10" t="n">
        <v>0.35</v>
      </c>
      <c r="D10" t="inlineStr">
        <is>
          <t>Aucun</t>
        </is>
      </c>
      <c r="E10" t="inlineStr">
        <is>
          <t>Réduit</t>
        </is>
      </c>
      <c r="F10" s="6">
        <f>200-(200*B10/100)-C10-0.30</f>
        <v/>
      </c>
    </row>
    <row r="11">
      <c r="A11" t="inlineStr">
        <is>
          <t>Cartes Pokémon/sport</t>
        </is>
      </c>
      <c r="B11" t="n">
        <v>12.8</v>
      </c>
      <c r="C11" t="n">
        <v>0.35</v>
      </c>
      <c r="D11" t="inlineStr">
        <is>
          <t>Aucun</t>
        </is>
      </c>
      <c r="E11" t="inlineStr">
        <is>
          <t>Standard, fort volume</t>
        </is>
      </c>
      <c r="F11" s="6">
        <f>200-(200*B11/100)-C11-0.30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2026-06-04T10:23:56Z</dcterms:created>
  <dcterms:modified xmlns:dcterms="http://purl.org/dc/terms/" xmlns:xsi="http://www.w3.org/2001/XMLSchema-instance" xsi:type="dcterms:W3CDTF">2026-06-04T10:23:56Z</dcterms:modified>
</cp:coreProperties>
</file>