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amètres" sheetId="1" state="visible" r:id="rId1"/>
    <sheet xmlns:r="http://schemas.openxmlformats.org/officeDocument/2006/relationships" name="Bulletin de paie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 ##0.00 &quot;€&quot;;-# ##0.00 &quot;€&quot;;&quot;&quot;"/>
    <numFmt numFmtId="165" formatCode="0.000%"/>
    <numFmt numFmtId="166" formatCode="# ##0.00"/>
  </numFmts>
  <fonts count="14">
    <font>
      <name val="Calibri"/>
      <family val="2"/>
      <color theme="1"/>
      <sz val="11"/>
      <scheme val="minor"/>
    </font>
    <font>
      <b val="1"/>
      <color rgb="000F2E2E"/>
      <sz val="18"/>
    </font>
    <font>
      <color rgb="0064748B"/>
      <sz val="9"/>
    </font>
    <font>
      <b val="1"/>
      <color rgb="00FFFFFF"/>
      <sz val="10"/>
    </font>
    <font>
      <color rgb="000F2E2E"/>
      <sz val="10"/>
    </font>
    <font>
      <b val="1"/>
      <color rgb="00E8590C"/>
      <sz val="10"/>
    </font>
    <font>
      <b val="1"/>
      <color rgb="000F2E2E"/>
      <sz val="22"/>
    </font>
    <font>
      <b val="1"/>
      <color rgb="000F2E2E"/>
      <sz val="11"/>
    </font>
    <font>
      <b val="1"/>
      <color rgb="00E8590C"/>
      <sz val="11"/>
    </font>
    <font>
      <color rgb="00E8590C"/>
      <sz val="10"/>
    </font>
    <font>
      <b val="1"/>
      <color rgb="0064748B"/>
      <sz val="9"/>
    </font>
    <font>
      <b val="1"/>
      <color rgb="000F2E2E"/>
      <sz val="12"/>
    </font>
    <font>
      <b val="1"/>
      <color rgb="00E8590C"/>
      <sz val="12"/>
    </font>
    <font>
      <b val="1"/>
      <color rgb="000F2E2E"/>
      <sz val="10"/>
    </font>
  </fonts>
  <fills count="4">
    <fill>
      <patternFill/>
    </fill>
    <fill>
      <patternFill patternType="gray125"/>
    </fill>
    <fill>
      <patternFill patternType="solid">
        <fgColor rgb="000F2E2E"/>
      </patternFill>
    </fill>
    <fill>
      <patternFill patternType="solid">
        <fgColor rgb="00F8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164" fontId="5" fillId="0" borderId="0" pivotButton="0" quotePrefix="0" xfId="0"/>
    <xf numFmtId="1" fontId="5" fillId="0" borderId="0" pivotButton="0" quotePrefix="0" xfId="0"/>
    <xf numFmtId="0" fontId="5" fillId="0" borderId="0" pivotButton="0" quotePrefix="0" xfId="0"/>
    <xf numFmtId="165" fontId="5" fillId="0" borderId="0" pivotButton="0" quotePrefix="0" xfId="0"/>
    <xf numFmtId="10" fontId="5" fillId="0" borderId="0" pivotButton="0" quotePrefix="0" xfId="0"/>
    <xf numFmtId="0" fontId="6" fillId="0" borderId="0" pivotButton="0" quotePrefix="0" xfId="0"/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center"/>
    </xf>
    <xf numFmtId="166" fontId="0" fillId="0" borderId="0" pivotButton="0" quotePrefix="0" xfId="0"/>
    <xf numFmtId="164" fontId="0" fillId="0" borderId="0" pivotButton="0" quotePrefix="0" xfId="0"/>
    <xf numFmtId="0" fontId="7" fillId="3" borderId="0" pivotButton="0" quotePrefix="0" xfId="0"/>
    <xf numFmtId="0" fontId="0" fillId="3" borderId="0" pivotButton="0" quotePrefix="0" xfId="0"/>
    <xf numFmtId="164" fontId="8" fillId="3" borderId="0" pivotButton="0" quotePrefix="0" xfId="0"/>
    <xf numFmtId="164" fontId="9" fillId="0" borderId="0" pivotButton="0" quotePrefix="0" xfId="0"/>
    <xf numFmtId="0" fontId="10" fillId="3" borderId="0" pivotButton="0" quotePrefix="0" xfId="0"/>
    <xf numFmtId="165" fontId="0" fillId="0" borderId="0" pivotButton="0" quotePrefix="0" xfId="0"/>
    <xf numFmtId="164" fontId="13" fillId="0" borderId="0" pivotButton="0" quotePrefix="0" xfId="0"/>
    <xf numFmtId="0" fontId="11" fillId="3" borderId="0" pivotButton="0" quotePrefix="0" xfId="0"/>
    <xf numFmtId="164" fontId="12" fillId="3" borderId="0" pivotButton="0" quotePrefix="0" xfId="0"/>
    <xf numFmtId="0" fontId="2" fillId="3" borderId="0" pivotButton="0" quotePrefix="0" xfId="0"/>
    <xf numFmtId="0" fontId="7" fillId="0" borderId="0" pivotButton="0" quotePrefix="0" xfId="0"/>
    <xf numFmtId="164" fontId="8" fillId="0" borderId="0" pivotButton="0" quotePrefix="0" xfId="0"/>
    <xf numFmtId="0" fontId="8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6" customWidth="1" min="1" max="1"/>
    <col width="14" customWidth="1" min="2" max="2"/>
    <col width="52" customWidth="1" min="3" max="3"/>
  </cols>
  <sheetData>
    <row r="1">
      <c r="A1" s="1" t="inlineStr">
        <is>
          <t>Paramètres de calcul</t>
        </is>
      </c>
    </row>
    <row r="2">
      <c r="A2" s="2" t="inlineStr">
        <is>
          <t>Modèle La Fabrique du Net . lafabriquedunet.fr</t>
        </is>
      </c>
    </row>
    <row r="3">
      <c r="A3" s="2" t="inlineStr">
        <is>
          <t>Toutes les formules du bulletin pointent ici. Vérifiez chaque taux sur urssaf.fr avant d'établir une paie réelle.</t>
        </is>
      </c>
    </row>
    <row r="5">
      <c r="A5" s="3" t="inlineStr">
        <is>
          <t>Paramètre</t>
        </is>
      </c>
      <c r="B5" s="3" t="inlineStr">
        <is>
          <t>Valeur</t>
        </is>
      </c>
      <c r="C5" s="3" t="inlineStr">
        <is>
          <t>Précision</t>
        </is>
      </c>
    </row>
    <row r="6">
      <c r="A6" s="4" t="inlineStr">
        <is>
          <t>Plafond mensuel de la Sécurité sociale (PMSS)</t>
        </is>
      </c>
      <c r="B6" s="5" t="n">
        <v>3925</v>
      </c>
      <c r="C6" s="2" t="inlineStr">
        <is>
          <t>À mettre à jour chaque 1er janvier</t>
        </is>
      </c>
    </row>
    <row r="7">
      <c r="A7" s="4" t="inlineStr">
        <is>
          <t>Tranche 2 Agirc-Arrco : nombre de PMSS</t>
        </is>
      </c>
      <c r="B7" s="6" t="n">
        <v>8</v>
      </c>
      <c r="C7" s="2" t="inlineStr">
        <is>
          <t>Tranche 2 = de 1 à 8 PMSS</t>
        </is>
      </c>
    </row>
    <row r="8">
      <c r="A8" s="4" t="inlineStr">
        <is>
          <t>Plafond chômage : nombre de PMSS</t>
        </is>
      </c>
      <c r="B8" s="6" t="n">
        <v>4</v>
      </c>
      <c r="C8" s="2" t="inlineStr"/>
    </row>
    <row r="9">
      <c r="A9" s="4" t="inlineStr">
        <is>
          <t>Salarié cadre ? (OUI / NON)</t>
        </is>
      </c>
      <c r="B9" s="7" t="inlineStr">
        <is>
          <t>NON</t>
        </is>
      </c>
      <c r="C9" s="2" t="inlineStr">
        <is>
          <t>Déclenche APEC et prévoyance cadre</t>
        </is>
      </c>
    </row>
    <row r="10">
      <c r="A10" s="4" t="inlineStr">
        <is>
          <t>Maladie – employeur</t>
        </is>
      </c>
      <c r="B10" s="8" t="n">
        <v>0.07000000000000001</v>
      </c>
      <c r="C10" s="2" t="inlineStr">
        <is>
          <t>7 % jusqu'à 2,5 SMIC, 13 % au-delà</t>
        </is>
      </c>
    </row>
    <row r="11">
      <c r="A11" s="4" t="inlineStr">
        <is>
          <t>Accidents du travail – taux notifié</t>
        </is>
      </c>
      <c r="B11" s="8" t="n">
        <v>0.02</v>
      </c>
      <c r="C11" s="2" t="inlineStr">
        <is>
          <t>Taux propre à votre établissement</t>
        </is>
      </c>
    </row>
    <row r="12">
      <c r="A12" s="4" t="inlineStr">
        <is>
          <t>Vieillesse plafonnée – salarié</t>
        </is>
      </c>
      <c r="B12" s="8" t="n">
        <v>0.06900000000000001</v>
      </c>
      <c r="C12" s="2" t="inlineStr"/>
    </row>
    <row r="13">
      <c r="A13" s="4" t="inlineStr">
        <is>
          <t>Vieillesse plafonnée – employeur</t>
        </is>
      </c>
      <c r="B13" s="8" t="n">
        <v>0.08550000000000001</v>
      </c>
      <c r="C13" s="2" t="inlineStr"/>
    </row>
    <row r="14">
      <c r="A14" s="4" t="inlineStr">
        <is>
          <t>Vieillesse déplafonnée – salarié</t>
        </is>
      </c>
      <c r="B14" s="8" t="n">
        <v>0.004</v>
      </c>
      <c r="C14" s="2" t="inlineStr"/>
    </row>
    <row r="15">
      <c r="A15" s="4" t="inlineStr">
        <is>
          <t>Vieillesse déplafonnée – employeur</t>
        </is>
      </c>
      <c r="B15" s="8" t="n">
        <v>0.0202</v>
      </c>
      <c r="C15" s="2" t="inlineStr"/>
    </row>
    <row r="16">
      <c r="A16" s="4" t="inlineStr">
        <is>
          <t>Agirc-Arrco T1 – salarié</t>
        </is>
      </c>
      <c r="B16" s="8" t="n">
        <v>0.0315</v>
      </c>
      <c r="C16" s="2" t="inlineStr"/>
    </row>
    <row r="17">
      <c r="A17" s="4" t="inlineStr">
        <is>
          <t>Agirc-Arrco T1 – employeur</t>
        </is>
      </c>
      <c r="B17" s="8" t="n">
        <v>0.0472</v>
      </c>
      <c r="C17" s="2" t="inlineStr"/>
    </row>
    <row r="18">
      <c r="A18" s="4" t="inlineStr">
        <is>
          <t>Agirc-Arrco T2 – salarié</t>
        </is>
      </c>
      <c r="B18" s="8" t="n">
        <v>0.0864</v>
      </c>
      <c r="C18" s="2" t="inlineStr"/>
    </row>
    <row r="19">
      <c r="A19" s="4" t="inlineStr">
        <is>
          <t>Agirc-Arrco T2 – employeur</t>
        </is>
      </c>
      <c r="B19" s="8" t="n">
        <v>0.1295</v>
      </c>
      <c r="C19" s="2" t="inlineStr"/>
    </row>
    <row r="20">
      <c r="A20" s="4" t="inlineStr">
        <is>
          <t>CEG T1 – salarié</t>
        </is>
      </c>
      <c r="B20" s="8" t="n">
        <v>0.0086</v>
      </c>
      <c r="C20" s="2" t="inlineStr"/>
    </row>
    <row r="21">
      <c r="A21" s="4" t="inlineStr">
        <is>
          <t>CEG T1 – employeur</t>
        </is>
      </c>
      <c r="B21" s="8" t="n">
        <v>0.0129</v>
      </c>
      <c r="C21" s="2" t="inlineStr"/>
    </row>
    <row r="22">
      <c r="A22" s="4" t="inlineStr">
        <is>
          <t>CEG T2 – salarié</t>
        </is>
      </c>
      <c r="B22" s="8" t="n">
        <v>0.0108</v>
      </c>
      <c r="C22" s="2" t="inlineStr"/>
    </row>
    <row r="23">
      <c r="A23" s="4" t="inlineStr">
        <is>
          <t>CEG T2 – employeur</t>
        </is>
      </c>
      <c r="B23" s="8" t="n">
        <v>0.0162</v>
      </c>
      <c r="C23" s="2" t="inlineStr"/>
    </row>
    <row r="24">
      <c r="A24" s="4" t="inlineStr">
        <is>
          <t>CET – salarié</t>
        </is>
      </c>
      <c r="B24" s="8" t="n">
        <v>0.0014</v>
      </c>
      <c r="C24" s="2" t="inlineStr">
        <is>
          <t>Due seulement au-dessus du PMSS</t>
        </is>
      </c>
    </row>
    <row r="25">
      <c r="A25" s="4" t="inlineStr">
        <is>
          <t>CET – employeur</t>
        </is>
      </c>
      <c r="B25" s="8" t="n">
        <v>0.0021</v>
      </c>
      <c r="C25" s="2" t="inlineStr"/>
    </row>
    <row r="26">
      <c r="A26" s="4" t="inlineStr">
        <is>
          <t>APEC – salarié (cadres)</t>
        </is>
      </c>
      <c r="B26" s="8" t="n">
        <v>0.00024</v>
      </c>
      <c r="C26" s="2" t="inlineStr"/>
    </row>
    <row r="27">
      <c r="A27" s="4" t="inlineStr">
        <is>
          <t>APEC – employeur (cadres)</t>
        </is>
      </c>
      <c r="B27" s="8" t="n">
        <v>0.00036</v>
      </c>
      <c r="C27" s="2" t="inlineStr"/>
    </row>
    <row r="28">
      <c r="A28" s="4" t="inlineStr">
        <is>
          <t>Prévoyance cadre sur T1 – employeur</t>
        </is>
      </c>
      <c r="B28" s="8" t="n">
        <v>0.015</v>
      </c>
      <c r="C28" s="2" t="inlineStr">
        <is>
          <t>Minimum conventionnel 1,50 %</t>
        </is>
      </c>
    </row>
    <row r="29">
      <c r="A29" s="4" t="inlineStr">
        <is>
          <t>Allocations familiales – employeur</t>
        </is>
      </c>
      <c r="B29" s="8" t="n">
        <v>0.0345</v>
      </c>
      <c r="C29" s="2" t="inlineStr">
        <is>
          <t>3,45 % jusqu'à 3,5 SMIC, 5,25 % au-delà</t>
        </is>
      </c>
    </row>
    <row r="30">
      <c r="A30" s="4" t="inlineStr">
        <is>
          <t>Assurance chômage – employeur</t>
        </is>
      </c>
      <c r="B30" s="8" t="n">
        <v>0.0405</v>
      </c>
      <c r="C30" s="2" t="inlineStr"/>
    </row>
    <row r="31">
      <c r="A31" s="4" t="inlineStr">
        <is>
          <t>AGS – employeur</t>
        </is>
      </c>
      <c r="B31" s="8" t="n">
        <v>0.0025</v>
      </c>
      <c r="C31" s="2" t="inlineStr">
        <is>
          <t>Taux révisé en cours d'année, à vérifier</t>
        </is>
      </c>
    </row>
    <row r="32">
      <c r="A32" s="4" t="inlineStr">
        <is>
          <t>FNAL – employeur</t>
        </is>
      </c>
      <c r="B32" s="8" t="n">
        <v>0.001</v>
      </c>
      <c r="C32" s="2" t="inlineStr">
        <is>
          <t>0,10 % sous 50 salariés, 0,50 % au-delà</t>
        </is>
      </c>
    </row>
    <row r="33">
      <c r="A33" s="4" t="inlineStr">
        <is>
          <t>Contribution solidarité autonomie – employeur</t>
        </is>
      </c>
      <c r="B33" s="8" t="n">
        <v>0.003</v>
      </c>
      <c r="C33" s="2" t="inlineStr"/>
    </row>
    <row r="34">
      <c r="A34" s="4" t="inlineStr">
        <is>
          <t>Versement mobilité – employeur</t>
        </is>
      </c>
      <c r="B34" s="8" t="n">
        <v>0</v>
      </c>
      <c r="C34" s="2" t="inlineStr">
        <is>
          <t>Taux fixé par la commune, 0 si non assujetti</t>
        </is>
      </c>
    </row>
    <row r="35">
      <c r="A35" s="4" t="inlineStr">
        <is>
          <t>Formation professionnelle et apprentissage</t>
        </is>
      </c>
      <c r="B35" s="8" t="n">
        <v>0.0123</v>
      </c>
      <c r="C35" s="2" t="inlineStr">
        <is>
          <t>Varie selon effectif et branche</t>
        </is>
      </c>
    </row>
    <row r="36">
      <c r="A36" s="4" t="inlineStr">
        <is>
          <t>Assiette CSG/CRDS (% du brut)</t>
        </is>
      </c>
      <c r="B36" s="9" t="n">
        <v>0.9825</v>
      </c>
      <c r="C36" s="2" t="inlineStr">
        <is>
          <t>Abattement de 1,75 % dans la limite de 4 PMSS</t>
        </is>
      </c>
    </row>
    <row r="37">
      <c r="A37" s="4" t="inlineStr">
        <is>
          <t>CSG déductible – salarié</t>
        </is>
      </c>
      <c r="B37" s="8" t="n">
        <v>0.068</v>
      </c>
      <c r="C37" s="2" t="inlineStr"/>
    </row>
    <row r="38">
      <c r="A38" s="4" t="inlineStr">
        <is>
          <t>CSG + CRDS non déductibles – salarié</t>
        </is>
      </c>
      <c r="B38" s="8" t="n">
        <v>0.029</v>
      </c>
      <c r="C38" s="2" t="inlineStr">
        <is>
          <t>2,40 % + 0,50 %</t>
        </is>
      </c>
    </row>
    <row r="39">
      <c r="A39" s="4" t="inlineStr">
        <is>
          <t>Complémentaire santé – part employeur (€/mois)</t>
        </is>
      </c>
      <c r="B39" s="5" t="n">
        <v>30</v>
      </c>
      <c r="C39" s="2" t="inlineStr">
        <is>
          <t>Montant forfaitaire de votre contrat</t>
        </is>
      </c>
    </row>
    <row r="40">
      <c r="A40" s="4" t="inlineStr">
        <is>
          <t>Complémentaire santé – part salarié (€/mois)</t>
        </is>
      </c>
      <c r="B40" s="5" t="n">
        <v>30</v>
      </c>
      <c r="C40" s="2" t="inlineStr"/>
    </row>
    <row r="41">
      <c r="A41" s="4" t="inlineStr">
        <is>
          <t>Taux de prélèvement à la source</t>
        </is>
      </c>
      <c r="B41" s="9" t="n">
        <v>0</v>
      </c>
      <c r="C41" s="2" t="inlineStr">
        <is>
          <t>Taux transmis par la DGFiP, ou taux neutre</t>
        </is>
      </c>
    </row>
    <row r="42">
      <c r="A42" s="4" t="inlineStr">
        <is>
          <t>Abattement CSG : plafonné à N plafonds</t>
        </is>
      </c>
      <c r="B42" s="6" t="n">
        <v>4</v>
      </c>
      <c r="C42" s="2" t="inlineStr">
        <is>
          <t>L'abattement de 1,75 % cesse au-delà de 4 plafonds</t>
        </is>
      </c>
    </row>
    <row r="43">
      <c r="A43" s="4" t="inlineStr">
        <is>
          <t>FNAL assis sur (PLAFONNE / TOTAL)</t>
        </is>
      </c>
      <c r="B43" s="7" t="inlineStr">
        <is>
          <t>PLAFONNE</t>
        </is>
      </c>
      <c r="C43" s="2" t="inlineStr">
        <is>
          <t>Plafonné sous 50 salariés, total au-delà</t>
        </is>
      </c>
    </row>
    <row r="44">
      <c r="A44" s="4" t="inlineStr">
        <is>
          <t>Réduction salariale sur heures supplémentaires</t>
        </is>
      </c>
      <c r="B44" s="8" t="n">
        <v>0.1131</v>
      </c>
      <c r="C44" s="2" t="inlineStr">
        <is>
          <t>Plafonnée aux cotisations vieillesse dues sur ces heures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pane ySplit="17" topLeftCell="A18" activePane="bottomLeft" state="frozen"/>
      <selection pane="bottomLeft" activeCell="A1" sqref="A1"/>
    </sheetView>
  </sheetViews>
  <sheetFormatPr baseColWidth="8" defaultRowHeight="15"/>
  <cols>
    <col width="50" customWidth="1" min="1" max="1"/>
    <col width="14" customWidth="1" min="2" max="2"/>
    <col width="13" customWidth="1" min="3" max="3"/>
    <col width="14" customWidth="1" min="4" max="4"/>
    <col width="15" customWidth="1" min="5" max="5"/>
    <col width="16" customWidth="1" min="6" max="6"/>
  </cols>
  <sheetData>
    <row r="1">
      <c r="A1" s="10" t="inlineStr">
        <is>
          <t>Bulletin de paie</t>
        </is>
      </c>
    </row>
    <row r="2">
      <c r="A2" s="2" t="inlineStr">
        <is>
          <t>Modèle La Fabrique du Net . lafabriquedunet.fr</t>
        </is>
      </c>
    </row>
    <row r="3">
      <c r="A3" s="2" t="inlineStr">
        <is>
          <t>Modèle de calcul, régime général. Les cases orange se calculent seules : ne saisissez que les cases blanches.</t>
        </is>
      </c>
    </row>
    <row r="5">
      <c r="A5" s="7" t="inlineStr">
        <is>
          <t>EMPLOYEUR</t>
        </is>
      </c>
      <c r="D5" s="7" t="inlineStr">
        <is>
          <t>SALARIÉ</t>
        </is>
      </c>
    </row>
    <row r="6">
      <c r="A6" s="2" t="inlineStr">
        <is>
          <t>Raison sociale</t>
        </is>
      </c>
      <c r="B6" s="4" t="inlineStr">
        <is>
          <t>Votre entreprise</t>
        </is>
      </c>
      <c r="D6" s="2" t="inlineStr">
        <is>
          <t>Nom et prénom</t>
        </is>
      </c>
      <c r="E6" s="4" t="inlineStr">
        <is>
          <t>Nom du salarié</t>
        </is>
      </c>
    </row>
    <row r="7">
      <c r="A7" s="2" t="inlineStr">
        <is>
          <t>Adresse</t>
        </is>
      </c>
      <c r="B7" s="4" t="inlineStr">
        <is>
          <t>Adresse</t>
        </is>
      </c>
      <c r="D7" s="2" t="inlineStr">
        <is>
          <t>Emploi occupé</t>
        </is>
      </c>
      <c r="E7" s="4" t="inlineStr">
        <is>
          <t>Intitulé du poste</t>
        </is>
      </c>
    </row>
    <row r="8">
      <c r="A8" s="2" t="inlineStr">
        <is>
          <t>SIRET</t>
        </is>
      </c>
      <c r="B8" s="4" t="inlineStr">
        <is>
          <t>000 000 000 00000</t>
        </is>
      </c>
      <c r="D8" s="2" t="inlineStr">
        <is>
          <t>Statut</t>
        </is>
      </c>
      <c r="E8" s="4" t="inlineStr">
        <is>
          <t>Non cadre</t>
        </is>
      </c>
    </row>
    <row r="9">
      <c r="A9" s="2" t="inlineStr">
        <is>
          <t>Code APE / NAF</t>
        </is>
      </c>
      <c r="B9" s="4" t="inlineStr">
        <is>
          <t>0000A</t>
        </is>
      </c>
      <c r="D9" s="2" t="inlineStr">
        <is>
          <t>Classification</t>
        </is>
      </c>
      <c r="E9" s="4" t="inlineStr">
        <is>
          <t>Coefficient / niveau</t>
        </is>
      </c>
    </row>
    <row r="10">
      <c r="A10" s="2" t="inlineStr">
        <is>
          <t>URSSAF</t>
        </is>
      </c>
      <c r="B10" s="4" t="inlineStr">
        <is>
          <t>Numéro de compte</t>
        </is>
      </c>
      <c r="D10" s="2" t="inlineStr">
        <is>
          <t>N° de sécurité sociale</t>
        </is>
      </c>
      <c r="E10" s="4" t="inlineStr">
        <is>
          <t>0 00 00 00 000 000 00</t>
        </is>
      </c>
    </row>
    <row r="12">
      <c r="A12" s="2" t="inlineStr">
        <is>
          <t>Période de paie</t>
        </is>
      </c>
      <c r="B12" s="4" t="inlineStr">
        <is>
          <t>Août 2026</t>
        </is>
      </c>
      <c r="D12" s="2" t="inlineStr">
        <is>
          <t>Date de paiement</t>
        </is>
      </c>
      <c r="E12" s="4" t="inlineStr">
        <is>
          <t>31/08/2026</t>
        </is>
      </c>
    </row>
    <row r="13">
      <c r="A13" s="2" t="inlineStr">
        <is>
          <t>Convention collective</t>
        </is>
      </c>
      <c r="B13" s="4" t="inlineStr">
        <is>
          <t>À préciser</t>
        </is>
      </c>
      <c r="D13" s="2" t="inlineStr">
        <is>
          <t>Date d'entrée</t>
        </is>
      </c>
      <c r="E13" s="4" t="inlineStr">
        <is>
          <t>01/01/2026</t>
        </is>
      </c>
    </row>
    <row r="16">
      <c r="A16" s="7" t="inlineStr">
        <is>
          <t>RÉMUNÉRATION</t>
        </is>
      </c>
    </row>
    <row r="17">
      <c r="A17" s="11" t="inlineStr">
        <is>
          <t>Rubrique</t>
        </is>
      </c>
      <c r="B17" s="12" t="inlineStr">
        <is>
          <t>Base</t>
        </is>
      </c>
      <c r="C17" s="12" t="inlineStr">
        <is>
          <t>Taux ou %</t>
        </is>
      </c>
      <c r="D17" s="12" t="inlineStr">
        <is>
          <t>Part salarié</t>
        </is>
      </c>
      <c r="E17" s="12" t="inlineStr">
        <is>
          <t>Taux employeur</t>
        </is>
      </c>
      <c r="F17" s="12" t="inlineStr">
        <is>
          <t>Part employeur</t>
        </is>
      </c>
    </row>
    <row r="18">
      <c r="A18" t="inlineStr">
        <is>
          <t>Salaire de base</t>
        </is>
      </c>
      <c r="B18" s="13" t="n">
        <v>151.67</v>
      </c>
      <c r="C18" s="14" t="n">
        <v>13</v>
      </c>
      <c r="D18" s="14">
        <f>B18*C18</f>
        <v/>
      </c>
    </row>
    <row r="19">
      <c r="A19" t="inlineStr">
        <is>
          <t>Heures supplémentaires majorées 25 %</t>
        </is>
      </c>
      <c r="B19" s="13" t="n">
        <v>0</v>
      </c>
      <c r="C19" s="14">
        <f>C18*1.25</f>
        <v/>
      </c>
      <c r="D19" s="14">
        <f>B19*C19</f>
        <v/>
      </c>
    </row>
    <row r="20">
      <c r="A20" t="inlineStr">
        <is>
          <t>Prime, variable, 13e mois</t>
        </is>
      </c>
      <c r="D20" s="14" t="n">
        <v>0</v>
      </c>
    </row>
    <row r="21">
      <c r="A21" t="inlineStr">
        <is>
          <t>Avantage en nature</t>
        </is>
      </c>
      <c r="D21" s="14" t="n">
        <v>0</v>
      </c>
    </row>
    <row r="22">
      <c r="A22" s="15" t="inlineStr">
        <is>
          <t>SALAIRE BRUT</t>
        </is>
      </c>
      <c r="B22" s="16" t="n"/>
      <c r="C22" s="16" t="n"/>
      <c r="D22" s="17">
        <f>SUM(D18:D21)</f>
        <v/>
      </c>
      <c r="E22" s="16" t="n"/>
      <c r="F22" s="16" t="n"/>
    </row>
    <row r="24">
      <c r="A24" s="7" t="inlineStr">
        <is>
          <t>BASES DE CALCUL</t>
        </is>
      </c>
    </row>
    <row r="25">
      <c r="A25" s="4" t="inlineStr">
        <is>
          <t>Tranche 1 (jusqu'au plafond)</t>
        </is>
      </c>
      <c r="D25" s="18">
        <f>MIN($D$22,Paramètres!$B$6)</f>
        <v/>
      </c>
    </row>
    <row r="26">
      <c r="A26" s="4" t="inlineStr">
        <is>
          <t>Tranche 2 (du plafond à 8 plafonds)</t>
        </is>
      </c>
      <c r="D26" s="18">
        <f>MAX(0,MIN($D$22,Paramètres!$B$6*Paramètres!$B$7)-Paramètres!$B$6)</f>
        <v/>
      </c>
    </row>
    <row r="27">
      <c r="A27" s="4" t="inlineStr">
        <is>
          <t>Base chômage (4 plafonds)</t>
        </is>
      </c>
      <c r="D27" s="18">
        <f>MIN($D$22,Paramètres!$B$6*Paramètres!$B$8)</f>
        <v/>
      </c>
    </row>
    <row r="28">
      <c r="A28" s="4" t="inlineStr">
        <is>
          <t>Base CSG/CRDS</t>
        </is>
      </c>
      <c r="D28" s="18">
        <f>MIN($D$22,Paramètres!$B$6*Paramètres!$B$42)*Paramètres!$B$36+MAX(0,$D$22-Paramètres!$B$6*Paramètres!$B$42)+Paramètres!$B$39</f>
        <v/>
      </c>
      <c r="E28" s="2" t="inlineStr">
        <is>
          <t>Abattement de 1,75 % dans la limite de 4 plafonds, part employeur de la mutuelle réintégrée</t>
        </is>
      </c>
    </row>
    <row r="30">
      <c r="A30" s="7" t="inlineStr">
        <is>
          <t>COTISATIONS ET CONTRIBUTIONS</t>
        </is>
      </c>
    </row>
    <row r="31">
      <c r="A31" s="11" t="inlineStr">
        <is>
          <t>Rubrique</t>
        </is>
      </c>
      <c r="B31" s="12" t="inlineStr">
        <is>
          <t>Base</t>
        </is>
      </c>
      <c r="C31" s="12" t="inlineStr">
        <is>
          <t>Taux salarié</t>
        </is>
      </c>
      <c r="D31" s="12" t="inlineStr">
        <is>
          <t>Part salarié</t>
        </is>
      </c>
      <c r="E31" s="12" t="inlineStr">
        <is>
          <t>Taux employeur</t>
        </is>
      </c>
      <c r="F31" s="12" t="inlineStr">
        <is>
          <t>Part employeur</t>
        </is>
      </c>
    </row>
    <row r="32">
      <c r="A32" s="19" t="inlineStr">
        <is>
          <t>Santé</t>
        </is>
      </c>
      <c r="B32" s="16" t="n"/>
      <c r="C32" s="16" t="n"/>
      <c r="D32" s="16" t="n"/>
      <c r="E32" s="16" t="n"/>
      <c r="F32" s="16" t="n"/>
    </row>
    <row r="33">
      <c r="A33" s="4" t="inlineStr">
        <is>
          <t>Maladie, maternité, invalidité, décès</t>
        </is>
      </c>
      <c r="B33" s="14">
        <f>$D$22</f>
        <v/>
      </c>
      <c r="E33" s="20">
        <f>Paramètres!$B$10</f>
        <v/>
      </c>
      <c r="F33" s="14">
        <f>B33*E33</f>
        <v/>
      </c>
    </row>
    <row r="34">
      <c r="A34" s="4" t="inlineStr">
        <is>
          <t>Complémentaire santé (forfait)</t>
        </is>
      </c>
      <c r="B34" s="2" t="inlineStr">
        <is>
          <t>Forfait</t>
        </is>
      </c>
      <c r="D34" s="14">
        <f>Paramètres!$B$40</f>
        <v/>
      </c>
      <c r="F34" s="14">
        <f>Paramètres!$B$39</f>
        <v/>
      </c>
    </row>
    <row r="35">
      <c r="A35" s="19" t="inlineStr">
        <is>
          <t>Accidents du travail</t>
        </is>
      </c>
      <c r="B35" s="16" t="n"/>
      <c r="C35" s="16" t="n"/>
      <c r="D35" s="16" t="n"/>
      <c r="E35" s="16" t="n"/>
      <c r="F35" s="16" t="n"/>
    </row>
    <row r="36">
      <c r="A36" s="4" t="inlineStr">
        <is>
          <t>Accidents du travail et maladies professionnelles</t>
        </is>
      </c>
      <c r="B36" s="14">
        <f>$D$22</f>
        <v/>
      </c>
      <c r="E36" s="20">
        <f>Paramètres!$B$11</f>
        <v/>
      </c>
      <c r="F36" s="14">
        <f>B36*E36</f>
        <v/>
      </c>
    </row>
    <row r="37">
      <c r="A37" s="19" t="inlineStr">
        <is>
          <t>Retraite</t>
        </is>
      </c>
      <c r="B37" s="16" t="n"/>
      <c r="C37" s="16" t="n"/>
      <c r="D37" s="16" t="n"/>
      <c r="E37" s="16" t="n"/>
      <c r="F37" s="16" t="n"/>
    </row>
    <row r="38">
      <c r="A38" s="4" t="inlineStr">
        <is>
          <t>Sécurité sociale plafonnée</t>
        </is>
      </c>
      <c r="B38" s="14">
        <f>$D$25</f>
        <v/>
      </c>
      <c r="C38" s="20">
        <f>Paramètres!$B$12</f>
        <v/>
      </c>
      <c r="D38" s="14">
        <f>B38*C38</f>
        <v/>
      </c>
      <c r="E38" s="20">
        <f>Paramètres!$B$13</f>
        <v/>
      </c>
      <c r="F38" s="14">
        <f>B38*E38</f>
        <v/>
      </c>
    </row>
    <row r="39">
      <c r="A39" s="4" t="inlineStr">
        <is>
          <t>Sécurité sociale déplafonnée</t>
        </is>
      </c>
      <c r="B39" s="14">
        <f>$D$22</f>
        <v/>
      </c>
      <c r="C39" s="20">
        <f>Paramètres!$B$14</f>
        <v/>
      </c>
      <c r="D39" s="14">
        <f>B39*C39</f>
        <v/>
      </c>
      <c r="E39" s="20">
        <f>Paramètres!$B$15</f>
        <v/>
      </c>
      <c r="F39" s="14">
        <f>B39*E39</f>
        <v/>
      </c>
    </row>
    <row r="40">
      <c r="A40" s="4" t="inlineStr">
        <is>
          <t>Complémentaire Agirc-Arrco tranche 1</t>
        </is>
      </c>
      <c r="B40" s="14">
        <f>$D$25</f>
        <v/>
      </c>
      <c r="C40" s="20">
        <f>Paramètres!$B$16</f>
        <v/>
      </c>
      <c r="D40" s="14">
        <f>B40*C40</f>
        <v/>
      </c>
      <c r="E40" s="20">
        <f>Paramètres!$B$17</f>
        <v/>
      </c>
      <c r="F40" s="14">
        <f>B40*E40</f>
        <v/>
      </c>
    </row>
    <row r="41">
      <c r="A41" s="4" t="inlineStr">
        <is>
          <t>Complémentaire Agirc-Arrco tranche 2</t>
        </is>
      </c>
      <c r="B41" s="14">
        <f>$D$26</f>
        <v/>
      </c>
      <c r="C41" s="20">
        <f>Paramètres!$B$18</f>
        <v/>
      </c>
      <c r="D41" s="14">
        <f>B41*C41</f>
        <v/>
      </c>
      <c r="E41" s="20">
        <f>Paramètres!$B$19</f>
        <v/>
      </c>
      <c r="F41" s="14">
        <f>B41*E41</f>
        <v/>
      </c>
    </row>
    <row r="42">
      <c r="A42" s="4" t="inlineStr">
        <is>
          <t>Contribution d'équilibre général tranche 1</t>
        </is>
      </c>
      <c r="B42" s="14">
        <f>$D$25</f>
        <v/>
      </c>
      <c r="C42" s="20">
        <f>Paramètres!$B$20</f>
        <v/>
      </c>
      <c r="D42" s="14">
        <f>B42*C42</f>
        <v/>
      </c>
      <c r="E42" s="20">
        <f>Paramètres!$B$21</f>
        <v/>
      </c>
      <c r="F42" s="14">
        <f>B42*E42</f>
        <v/>
      </c>
    </row>
    <row r="43">
      <c r="A43" s="4" t="inlineStr">
        <is>
          <t>Contribution d'équilibre général tranche 2</t>
        </is>
      </c>
      <c r="B43" s="14">
        <f>$D$26</f>
        <v/>
      </c>
      <c r="C43" s="20">
        <f>Paramètres!$B$22</f>
        <v/>
      </c>
      <c r="D43" s="14">
        <f>B43*C43</f>
        <v/>
      </c>
      <c r="E43" s="20">
        <f>Paramètres!$B$23</f>
        <v/>
      </c>
      <c r="F43" s="14">
        <f>B43*E43</f>
        <v/>
      </c>
    </row>
    <row r="44">
      <c r="A44" s="4" t="inlineStr">
        <is>
          <t>Contribution d'équilibre technique</t>
        </is>
      </c>
      <c r="B44" s="14">
        <f>IF($D$22&gt;Paramètres!$B$6,$D$25+$D$26,0)</f>
        <v/>
      </c>
      <c r="C44" s="20">
        <f>Paramètres!$B$24</f>
        <v/>
      </c>
      <c r="D44" s="14">
        <f>B44*C44</f>
        <v/>
      </c>
      <c r="E44" s="20">
        <f>Paramètres!$B$25</f>
        <v/>
      </c>
      <c r="F44" s="14">
        <f>B44*E44</f>
        <v/>
      </c>
    </row>
    <row r="45">
      <c r="A45" s="4" t="inlineStr">
        <is>
          <t>Prévoyance cadre tranche 1</t>
        </is>
      </c>
      <c r="B45" s="14">
        <f>IF((Paramètres!$B$9="OUI"),$D$25,0)</f>
        <v/>
      </c>
      <c r="E45" s="20">
        <f>Paramètres!$B$28</f>
        <v/>
      </c>
      <c r="F45" s="14">
        <f>B45*E45</f>
        <v/>
      </c>
    </row>
    <row r="46">
      <c r="A46" s="19" t="inlineStr">
        <is>
          <t>Famille</t>
        </is>
      </c>
      <c r="B46" s="16" t="n"/>
      <c r="C46" s="16" t="n"/>
      <c r="D46" s="16" t="n"/>
      <c r="E46" s="16" t="n"/>
      <c r="F46" s="16" t="n"/>
    </row>
    <row r="47">
      <c r="A47" s="4" t="inlineStr">
        <is>
          <t>Allocations familiales</t>
        </is>
      </c>
      <c r="B47" s="14">
        <f>$D$22</f>
        <v/>
      </c>
      <c r="E47" s="20">
        <f>Paramètres!$B$29</f>
        <v/>
      </c>
      <c r="F47" s="14">
        <f>B47*E47</f>
        <v/>
      </c>
    </row>
    <row r="48">
      <c r="A48" s="19" t="inlineStr">
        <is>
          <t>Assurance chômage</t>
        </is>
      </c>
      <c r="B48" s="16" t="n"/>
      <c r="C48" s="16" t="n"/>
      <c r="D48" s="16" t="n"/>
      <c r="E48" s="16" t="n"/>
      <c r="F48" s="16" t="n"/>
    </row>
    <row r="49">
      <c r="A49" s="4" t="inlineStr">
        <is>
          <t>Assurance chômage</t>
        </is>
      </c>
      <c r="B49" s="14">
        <f>$D$27</f>
        <v/>
      </c>
      <c r="E49" s="20">
        <f>Paramètres!$B$30</f>
        <v/>
      </c>
      <c r="F49" s="14">
        <f>B49*E49</f>
        <v/>
      </c>
    </row>
    <row r="50">
      <c r="A50" s="4" t="inlineStr">
        <is>
          <t>AGS (garantie des salaires)</t>
        </is>
      </c>
      <c r="B50" s="14">
        <f>$D$27</f>
        <v/>
      </c>
      <c r="E50" s="20">
        <f>Paramètres!$B$31</f>
        <v/>
      </c>
      <c r="F50" s="14">
        <f>B50*E50</f>
        <v/>
      </c>
    </row>
    <row r="51">
      <c r="A51" s="4" t="inlineStr">
        <is>
          <t>APEC (cadres)</t>
        </is>
      </c>
      <c r="B51" s="14">
        <f>IF((Paramètres!$B$9="OUI"),$D$25+$D$26,0)</f>
        <v/>
      </c>
      <c r="C51" s="20">
        <f>Paramètres!$B$26</f>
        <v/>
      </c>
      <c r="D51" s="14">
        <f>B51*C51</f>
        <v/>
      </c>
      <c r="E51" s="20">
        <f>Paramètres!$B$27</f>
        <v/>
      </c>
      <c r="F51" s="14">
        <f>B51*E51</f>
        <v/>
      </c>
    </row>
    <row r="52">
      <c r="A52" s="19" t="inlineStr">
        <is>
          <t>Autres contributions</t>
        </is>
      </c>
      <c r="B52" s="16" t="n"/>
      <c r="C52" s="16" t="n"/>
      <c r="D52" s="16" t="n"/>
      <c r="E52" s="16" t="n"/>
      <c r="F52" s="16" t="n"/>
    </row>
    <row r="53">
      <c r="A53" s="4" t="inlineStr">
        <is>
          <t>FNAL</t>
        </is>
      </c>
      <c r="B53" s="14">
        <f>IF(Paramètres!$B$43="TOTAL",$D$22,$D$25)</f>
        <v/>
      </c>
      <c r="E53" s="20">
        <f>Paramètres!$B$32</f>
        <v/>
      </c>
      <c r="F53" s="14">
        <f>B53*E53</f>
        <v/>
      </c>
    </row>
    <row r="54">
      <c r="A54" s="4" t="inlineStr">
        <is>
          <t>Contribution solidarité autonomie</t>
        </is>
      </c>
      <c r="B54" s="14">
        <f>$D$22</f>
        <v/>
      </c>
      <c r="E54" s="20">
        <f>Paramètres!$B$33</f>
        <v/>
      </c>
      <c r="F54" s="14">
        <f>B54*E54</f>
        <v/>
      </c>
    </row>
    <row r="55">
      <c r="A55" s="4" t="inlineStr">
        <is>
          <t>Versement mobilité</t>
        </is>
      </c>
      <c r="B55" s="14">
        <f>$D$22</f>
        <v/>
      </c>
      <c r="E55" s="20">
        <f>Paramètres!$B$34</f>
        <v/>
      </c>
      <c r="F55" s="14">
        <f>B55*E55</f>
        <v/>
      </c>
    </row>
    <row r="56">
      <c r="A56" s="4" t="inlineStr">
        <is>
          <t>Formation professionnelle et apprentissage</t>
        </is>
      </c>
      <c r="B56" s="14">
        <f>$D$22</f>
        <v/>
      </c>
      <c r="E56" s="20">
        <f>Paramètres!$B$35</f>
        <v/>
      </c>
      <c r="F56" s="14">
        <f>B56*E56</f>
        <v/>
      </c>
    </row>
    <row r="57">
      <c r="A57" s="19" t="inlineStr">
        <is>
          <t>CSG / CRDS</t>
        </is>
      </c>
      <c r="B57" s="16" t="n"/>
      <c r="C57" s="16" t="n"/>
      <c r="D57" s="16" t="n"/>
      <c r="E57" s="16" t="n"/>
      <c r="F57" s="16" t="n"/>
    </row>
    <row r="58">
      <c r="A58" s="4" t="inlineStr">
        <is>
          <t>CSG déductible de l'impôt</t>
        </is>
      </c>
      <c r="B58" s="14">
        <f>$D$28</f>
        <v/>
      </c>
      <c r="C58" s="20">
        <f>Paramètres!$B$37</f>
        <v/>
      </c>
      <c r="D58" s="14">
        <f>B58*C58</f>
        <v/>
      </c>
    </row>
    <row r="59">
      <c r="A59" s="4" t="inlineStr">
        <is>
          <t>CSG/CRDS non déductible</t>
        </is>
      </c>
      <c r="B59" s="14">
        <f>$D$28</f>
        <v/>
      </c>
      <c r="C59" s="20">
        <f>Paramètres!$B$38</f>
        <v/>
      </c>
      <c r="D59" s="14">
        <f>B59*C59</f>
        <v/>
      </c>
    </row>
    <row r="60">
      <c r="A60" s="4" t="inlineStr">
        <is>
          <t>Réduction salariale sur heures supplémentaires</t>
        </is>
      </c>
      <c r="B60" s="14">
        <f>D19</f>
        <v/>
      </c>
      <c r="C60" s="20">
        <f>-Paramètres!$B$44</f>
        <v/>
      </c>
      <c r="D60" s="14">
        <f>B60*C60</f>
        <v/>
      </c>
    </row>
    <row r="61">
      <c r="A61" s="4" t="inlineStr">
        <is>
          <t>Réduction générale de cotisations patronales (à saisir en négatif)</t>
        </is>
      </c>
      <c r="F61" s="14" t="n">
        <v>0</v>
      </c>
    </row>
    <row r="62">
      <c r="A62" s="15" t="inlineStr">
        <is>
          <t>TOTAL COTISATIONS</t>
        </is>
      </c>
      <c r="B62" s="16" t="n"/>
      <c r="C62" s="16" t="n"/>
      <c r="D62" s="17">
        <f>D34+D38+D39+D40+D41+D42+D43+D44+D51+D58+D59+D60</f>
        <v/>
      </c>
      <c r="E62" s="16" t="n"/>
      <c r="F62" s="17">
        <f>F33+F34+F36+F38+F39+F40+F41+F42+F43+F44+F45+F47+F49+F50+F51+F53+F54+F55+F56+F61</f>
        <v/>
      </c>
    </row>
    <row r="64">
      <c r="A64" s="7" t="inlineStr">
        <is>
          <t>CE QUE TOUCHE LE SALARIÉ</t>
        </is>
      </c>
    </row>
    <row r="65">
      <c r="A65" s="4" t="inlineStr">
        <is>
          <t>Montant net social</t>
        </is>
      </c>
      <c r="D65" s="21">
        <f>$D$22+Paramètres!$B$39-$D$62</f>
        <v/>
      </c>
      <c r="E65" s="2" t="inlineStr">
        <is>
          <t>Brut + part employeur de la mutuelle - cotisations salariales</t>
        </is>
      </c>
    </row>
    <row r="66">
      <c r="A66" s="4" t="inlineStr">
        <is>
          <t>Net imposable</t>
        </is>
      </c>
      <c r="D66" s="21">
        <f>$D$22+Paramètres!$B$39-$D$62+$D$59</f>
        <v/>
      </c>
      <c r="E66" s="2" t="inlineStr">
        <is>
          <t>La CSG/CRDS non déductible reste imposable</t>
        </is>
      </c>
    </row>
    <row r="67">
      <c r="A67" s="4" t="inlineStr">
        <is>
          <t>Prélèvement à la source</t>
        </is>
      </c>
      <c r="D67" s="21">
        <f>-$D$66*Paramètres!$B$41</f>
        <v/>
      </c>
      <c r="E67" s="2" t="inlineStr">
        <is>
          <t>Taux transmis par la DGFiP</t>
        </is>
      </c>
    </row>
    <row r="68">
      <c r="A68" s="22" t="inlineStr">
        <is>
          <t>NET À PAYER</t>
        </is>
      </c>
      <c r="B68" s="16" t="n"/>
      <c r="C68" s="16" t="n"/>
      <c r="D68" s="23">
        <f>$D$22-$D$62+$D$67-$D$21</f>
        <v/>
      </c>
      <c r="E68" s="24" t="inlineStr">
        <is>
          <t>L'avantage en nature est réintégré au brut puis déduit ici : il a déjà été fourni</t>
        </is>
      </c>
      <c r="F68" s="16" t="n"/>
    </row>
    <row r="70">
      <c r="A70" s="25" t="inlineStr">
        <is>
          <t>Coût total employeur</t>
        </is>
      </c>
      <c r="D70" s="26">
        <f>$D$22+$F$62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Mode d'emploi</t>
        </is>
      </c>
    </row>
    <row r="2">
      <c r="A2" s="2" t="inlineStr">
        <is>
          <t>Modèle La Fabrique du Net . lafabriquedunet.fr</t>
        </is>
      </c>
    </row>
    <row r="4" ht="18" customHeight="1">
      <c r="A4" s="27" t="inlineStr">
        <is>
          <t>Ce que fait ce fichier</t>
        </is>
      </c>
    </row>
    <row r="5" ht="30" customHeight="1">
      <c r="A5" s="28" t="inlineStr">
        <is>
          <t>Il calcule un bulletin de paie du régime général à partir d'un salaire brut : cotisations salariales et patronales, montant net social, net imposable, prélèvement à la source, net à payer et coût employeur.</t>
        </is>
      </c>
    </row>
    <row r="6" ht="18" customHeight="1">
      <c r="A6" s="28" t="inlineStr"/>
    </row>
    <row r="7" ht="18" customHeight="1">
      <c r="A7" s="27" t="inlineStr">
        <is>
          <t>Par où commencer</t>
        </is>
      </c>
    </row>
    <row r="8" ht="30" customHeight="1">
      <c r="A8" s="28" t="inlineStr">
        <is>
          <t>1. Onglet Paramètres : vérifiez le plafond mensuel de la Sécurité sociale et chaque taux sur urssaf.fr, puis corrigez ce qui diffère de votre situation (taux AT/MP notifié, effectif, versement mobilité, mutuelle).</t>
        </is>
      </c>
    </row>
    <row r="9" ht="30" customHeight="1">
      <c r="A9" s="28" t="inlineStr">
        <is>
          <t>2. Onglet Bulletin de paie : renseignez l'employeur, le salarié, le nombre d'heures et le taux horaire. Les cases orange se calculent seules.</t>
        </is>
      </c>
    </row>
    <row r="10" ht="30" customHeight="1">
      <c r="A10" s="28" t="inlineStr">
        <is>
          <t>3. Indiquez OUI dans « Salarié cadre ? » pour déclencher l'APEC et la prévoyance cadre.</t>
        </is>
      </c>
    </row>
    <row r="11" ht="18" customHeight="1">
      <c r="A11" s="28" t="inlineStr"/>
    </row>
    <row r="12" ht="18" customHeight="1">
      <c r="A12" s="27" t="inlineStr">
        <is>
          <t>Les trois montants à ne pas confondre</t>
        </is>
      </c>
    </row>
    <row r="13" ht="30" customHeight="1">
      <c r="A13" s="28" t="inlineStr">
        <is>
          <t>Le montant net social sert de référence aux organismes sociaux (RSA, prime d'activité). Il se calcule après cotisations salariales, en réintégrant la part employeur de la complémentaire santé.</t>
        </is>
      </c>
    </row>
    <row r="14" ht="30" customHeight="1">
      <c r="A14" s="28" t="inlineStr">
        <is>
          <t>Le net imposable sert de base au prélèvement à la source. Il est plus élevé que le net social parce que la CSG/CRDS non déductible reste imposable.</t>
        </is>
      </c>
    </row>
    <row r="15" ht="30" customHeight="1">
      <c r="A15" s="28" t="inlineStr">
        <is>
          <t>Le net à payer est ce qui arrive sur le compte du salarié, après impôt.</t>
        </is>
      </c>
    </row>
    <row r="16" ht="18" customHeight="1">
      <c r="A16" s="28" t="inlineStr"/>
    </row>
    <row r="17" ht="18" customHeight="1">
      <c r="A17" s="27" t="inlineStr">
        <is>
          <t>Ce que ce modèle ne fait pas</t>
        </is>
      </c>
    </row>
    <row r="18" ht="30" customHeight="1">
      <c r="A18" s="28" t="inlineStr">
        <is>
          <t>La réduction générale de cotisations patronales est une case à saisir, pas un calcul : sa formule dépend du SMIC, de l'effectif et du coefficient annuel. Renseignez-la en négatif ligne « Réduction générale ».</t>
        </is>
      </c>
    </row>
    <row r="19" ht="30" customHeight="1">
      <c r="A19" s="28" t="inlineStr">
        <is>
          <t>Les heures supplémentaires : la réduction de cotisations salariales est calculée, mais pas la défiscalisation, qui dépend d'un plafond annuel et se règle au niveau de la déclaration de revenus.</t>
        </is>
      </c>
    </row>
    <row r="20" ht="30" customHeight="1">
      <c r="A20" s="28" t="inlineStr">
        <is>
          <t>Les absences, les congés payés, les saisies sur salaire, les frais professionnels, les heures de nuit et les régimes particuliers (apprentis, Alsace-Moselle, intermittents, fonction publique) ne sont pas couverts.</t>
        </is>
      </c>
    </row>
    <row r="21" ht="30" customHeight="1">
      <c r="A21" s="28" t="inlineStr">
        <is>
          <t>Les taux évoluent chaque année, parfois en cours d'année. Ce fichier est un outil de compréhension et de vérification, pas un logiciel de paie : il n'établit pas la DSN et n'a aucune valeur légale.</t>
        </is>
      </c>
    </row>
    <row r="22" ht="18" customHeight="1">
      <c r="A22" s="28" t="inlineStr"/>
    </row>
    <row r="23" ht="18" customHeight="1">
      <c r="A23" s="27" t="inlineStr">
        <is>
          <t>Passer à un outil</t>
        </is>
      </c>
    </row>
    <row r="24" ht="30" customHeight="1">
      <c r="A24" s="28" t="inlineStr">
        <is>
          <t>Dès qu'il y a plusieurs salariés, des absences ou une DSN à produire, la feuille de calcul atteint sa limite. Notre comparateur réunit les logiciels de paie du marché, leurs tarifs annoncés et les avis de leurs utilisateurs : https://www.lafabriquedunet.fr/logiciels/gestion/paie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2026-08-21T10:20:53Z</dcterms:created>
  <dcterms:modified xmlns:dcterms="http://purl.org/dc/terms/" xmlns:xsi="http://www.w3.org/2001/XMLSchema-instance" xsi:type="dcterms:W3CDTF">2026-08-21T10:20:53Z</dcterms:modified>
</cp:coreProperties>
</file>